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445" activeTab="1"/>
  </bookViews>
  <sheets>
    <sheet name="ครุภัณฑ์" sheetId="1" r:id="rId1"/>
    <sheet name="วัสดุถาวร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<sst xmlns="http://schemas.openxmlformats.org/spreadsheetml/2006/main" count="887" uniqueCount="280">
  <si>
    <t>ลำดับที่</t>
  </si>
  <si>
    <t>วัน เดือน ปี</t>
  </si>
  <si>
    <t>ที่ได้มา</t>
  </si>
  <si>
    <t>หมายเลขประจำ</t>
  </si>
  <si>
    <t>วัสดุ ครุภัณฑ์</t>
  </si>
  <si>
    <t>รายการ ขนาด ลักษณะ</t>
  </si>
  <si>
    <t>ได้มาโดย</t>
  </si>
  <si>
    <t>วิธีใด</t>
  </si>
  <si>
    <t>ระยะเวลา</t>
  </si>
  <si>
    <t>ใช้งาน</t>
  </si>
  <si>
    <t>เคยซ่อม</t>
  </si>
  <si>
    <t>กี่ครั้ง</t>
  </si>
  <si>
    <t>จำนวน</t>
  </si>
  <si>
    <t>ชำรุด</t>
  </si>
  <si>
    <t>หน่วยละ</t>
  </si>
  <si>
    <t>เป็นเงิน</t>
  </si>
  <si>
    <t>คำชี้แจงประกอบ</t>
  </si>
  <si>
    <t>ของชำรุด</t>
  </si>
  <si>
    <t>บัญชี</t>
  </si>
  <si>
    <t>เต็มตาม</t>
  </si>
  <si>
    <t xml:space="preserve"> 30 ก.ย. 41</t>
  </si>
  <si>
    <t>เครื่องเจาะตั้งโต๊ะขนาด 13 มม.</t>
  </si>
  <si>
    <t>9 ปี</t>
  </si>
  <si>
    <t>1 เครื่อง</t>
  </si>
  <si>
    <t>ลงชื่อ...........................................ประธานกรรมการ</t>
  </si>
  <si>
    <t>ลงชื่อ...........................................กรรมการ</t>
  </si>
  <si>
    <t>ประจำปีงบประมาณ 2550 สิ้นงวดเมื่อวันที่ 30 กันยายน พ.ศ. 2550  ของแผนกวิชาช่างเทคนิคพื้นฐาน</t>
  </si>
  <si>
    <t>ชุดฝึกรถจักรยานยนต์ 4 จังหวะ</t>
  </si>
  <si>
    <t>1 ชุด</t>
  </si>
  <si>
    <t>ชุดฝึกรถจักรยานยนต์ 2 จังหวะ</t>
  </si>
  <si>
    <t xml:space="preserve"> 24 พ.ย. 42</t>
  </si>
  <si>
    <t>เครื่องเจียรไนตั้งพื้นขนาด 200 มม.</t>
  </si>
  <si>
    <t>8 ปี</t>
  </si>
  <si>
    <t>1 ตัว</t>
  </si>
  <si>
    <t>2 ตัว</t>
  </si>
  <si>
    <t>ประจำปีงบประมาณ 2550 สิ้นงวดเมื่อวันที่ 30 กันยายน พ.ศ. 2550  ของแผนกวิชาช่างยนต์</t>
  </si>
  <si>
    <t>ชุดอุปกรณ์ฝึกรถจักรยานยนต์ 4 จังหวะ</t>
  </si>
  <si>
    <t>5 ชุด</t>
  </si>
  <si>
    <t>ชุดอุปกรณ์ฝึกรถจักรยานยนต์ 2 จังหวะ</t>
  </si>
  <si>
    <t xml:space="preserve"> 22 ก.ย. 43</t>
  </si>
  <si>
    <t>เครื่องรถจักรยานยนต์ 1 สูบ 2 จังหวะ</t>
  </si>
  <si>
    <t>7 ปี</t>
  </si>
  <si>
    <t>5 เครื่อง</t>
  </si>
  <si>
    <t>ชุดฝึกเครื่องยนต์ดีเซล</t>
  </si>
  <si>
    <t>ประจำปีงบประมาณ 2550 สิ้นงวดเมื่อวันที่ 30 กันยายน พ.ศ. 2550  ของแผนกวิชาคอมพิวเตอร์ธุรกิจ</t>
  </si>
  <si>
    <t xml:space="preserve"> 22 มิ.ย. 42</t>
  </si>
  <si>
    <t>เก้าอี้สำหรับเจ้าหน้าที่คอมพิวแตอร์</t>
  </si>
  <si>
    <t>20 ตัว</t>
  </si>
  <si>
    <t xml:space="preserve"> 17 ก.ย. 43</t>
  </si>
  <si>
    <t>ประจำปีงบประมาณ 2550 สิ้นงวดเมื่อวันที่ 30 กันยายน พ.ศ. 2550  ของแผนกวิชาบัญชี</t>
  </si>
  <si>
    <t xml:space="preserve"> 9 ก.ย. 42</t>
  </si>
  <si>
    <t xml:space="preserve"> 10 ก.ย. 42</t>
  </si>
  <si>
    <t>เก้าอี้ฟังคำบรรยาย</t>
  </si>
  <si>
    <t>โต๊ะเรียนบัญชีพร้อมเก้าอี้</t>
  </si>
  <si>
    <t>70 ตัว</t>
  </si>
  <si>
    <t>40 ตัว</t>
  </si>
  <si>
    <t>100 ตัว</t>
  </si>
  <si>
    <t>ประจำปีงบประมาณ 2550 สิ้นงวดเมื่อวันที่ 30 กันยายน พ.ศ. 2550  ของงานบริหารงานทั่วไป</t>
  </si>
  <si>
    <t xml:space="preserve"> 8 ก.พ. 42</t>
  </si>
  <si>
    <t xml:space="preserve"> 8 มี.ค. 42</t>
  </si>
  <si>
    <t>เครื่องถ่ายเอกสารความเร็ว20 แผ่น/นาที</t>
  </si>
  <si>
    <t>เครื่องอัดสำเนาดิจิตอล</t>
  </si>
  <si>
    <t>ประจำปีงบประมาณ 2550 สิ้นงวดเมื่อวันที่ 30 กันยายน พ.ศ. 2550  ของงานพัฒนาการเรียนการสอนและประเมินผล</t>
  </si>
  <si>
    <t xml:space="preserve"> 15 มี.ค. 42</t>
  </si>
  <si>
    <t xml:space="preserve"> 6 ก.พ. 44</t>
  </si>
  <si>
    <t>บริจาค</t>
  </si>
  <si>
    <t>6 ปี</t>
  </si>
  <si>
    <t>2 จอ</t>
  </si>
  <si>
    <t>เครื่องฉายภาพข้ามศีรษะ</t>
  </si>
  <si>
    <t>จอรับภาพขนาด 175x175 ซม.</t>
  </si>
  <si>
    <t>เครื่องเล่นวีดีโอเทปแบบเล่นและบันทึก</t>
  </si>
  <si>
    <t>กล้องถ่ายรูปแบบอัตโนมัติ</t>
  </si>
  <si>
    <t>จานดาวเทียม 8 ฟุตคอฟิก</t>
  </si>
  <si>
    <t>กล้องดิจิตอล</t>
  </si>
  <si>
    <t>ประจำปีงบประมาณ 2550 สิ้นงวดเมื่อวันที่ 30 กันยายน พ.ศ. 2550  ของงานพัสดุและอาคารสถานที่</t>
  </si>
  <si>
    <t xml:space="preserve"> 18 พ.ย. 41</t>
  </si>
  <si>
    <t xml:space="preserve"> 20 พ.ค. 42</t>
  </si>
  <si>
    <t xml:space="preserve"> 10 ก.ย. 43</t>
  </si>
  <si>
    <t>เก้าอี้หัวกลม</t>
  </si>
  <si>
    <t>เก้าอี้พับ</t>
  </si>
  <si>
    <t>เครื่องตัดหญ้าแบบสะพายหลัง</t>
  </si>
  <si>
    <t xml:space="preserve"> 29 ก.ย. 43</t>
  </si>
  <si>
    <t>เก้าอี้สำหรับเจ้าหน้าที่คอมพิวเตอร์</t>
  </si>
  <si>
    <t>เครื่องโทรศัพท์ไร้สาย</t>
  </si>
  <si>
    <t>23 ตัว</t>
  </si>
  <si>
    <t>10 ตัว</t>
  </si>
  <si>
    <t>120 ตัว</t>
  </si>
  <si>
    <t>ประจำปีงบประมาณ 2550 สิ้นงวดเมื่อวันที่ 30 กันยายน พ.ศ. 2550  ของพัสดุกลาง</t>
  </si>
  <si>
    <t>เครื่องพิมพ์แบบฉีดหมึก</t>
  </si>
  <si>
    <t xml:space="preserve"> 14 ก.ค. 43</t>
  </si>
  <si>
    <t xml:space="preserve"> 9 มี.ค. 44</t>
  </si>
  <si>
    <t>2 เครื่อง</t>
  </si>
  <si>
    <t>10 เครื่อง</t>
  </si>
  <si>
    <t>20 เครื่อง</t>
  </si>
  <si>
    <t>11 เครื่อง</t>
  </si>
  <si>
    <t>ตลับเมตร</t>
  </si>
  <si>
    <t xml:space="preserve"> 8 พ.ย. 49</t>
  </si>
  <si>
    <t>จอตั้งพื้นขนาด 253x203 ซม.</t>
  </si>
  <si>
    <t>1 ปี</t>
  </si>
  <si>
    <t>ประจำปีงบประมาณ 2550 สิ้นงวดเมื่อวันที่ 30 กันยายน พ.ศ. 2550  ของฝ่ายบริหารทรัพยากร</t>
  </si>
  <si>
    <t>ประจำปีงบประมาณ 2550 สิ้นงวดเมื่อวันที่ 30 กันยายน พ.ศ. 2550  ของแผนกช่างไฟฟ้ากำลัง</t>
  </si>
  <si>
    <t xml:space="preserve"> 17 ส.ค. 44</t>
  </si>
  <si>
    <t xml:space="preserve"> 1 ต.ค. 44</t>
  </si>
  <si>
    <t xml:space="preserve"> 6 ปี</t>
  </si>
  <si>
    <t>เครื่องมือซ่อมบำรุงเครื่องกลไฟฟ้า</t>
  </si>
  <si>
    <t>ชุดเครื่องมือติดตั้งไฟฟ้าภายนอกอาคาร</t>
  </si>
  <si>
    <t>ชุดเครื่องมือติดตั้งไฟฟ้าภายในอาคาร</t>
  </si>
  <si>
    <t>เครื่องฝึกซ่อมเครื่องใช้ไฟฟ้า</t>
  </si>
  <si>
    <t>5 ปี</t>
  </si>
  <si>
    <t xml:space="preserve"> 16 ส.ค. 45</t>
  </si>
  <si>
    <t>เครื่องเจาะกระดาษ</t>
  </si>
  <si>
    <t>ประจำปีงบประมาณ 2550 สิ้นงวดเมื่อวันที่ 30 กันยายน พ.ศ. 2550  ของแผนกวิชาสามัญ</t>
  </si>
  <si>
    <t xml:space="preserve"> 24 ส.ค. 42</t>
  </si>
  <si>
    <t>โต๊ะปฏิบัติการวิทยาศาสตร์พร้อมเก้าอี้</t>
  </si>
  <si>
    <t>8 ชุด</t>
  </si>
  <si>
    <t>บัญชีรายการ  วัสดุถาวร ชำรุด เสื่อมสภาพ ไม่ใช้ราชการ ของวิทยาลัยการอาชีพปราณบุรี</t>
  </si>
  <si>
    <t>งปม.</t>
  </si>
  <si>
    <t>เครื่องไมโครคอมพิวเตอร์สำหรับประมวลผลคำ</t>
  </si>
  <si>
    <t>5820-015-0001    421-001</t>
  </si>
  <si>
    <t>บกศ.</t>
  </si>
  <si>
    <t>เครื่องพิมพ์เลเซอร์ความเร็วไม่ตำกว่า12 หน้า/นาที</t>
  </si>
  <si>
    <t>เครื่องพิมพ์ความเร็วไม่ต่ำกว่า 300 ตัวอักษร/วินาที</t>
  </si>
  <si>
    <t>เครื่องพิมพ์แบบเลเซอร์ความเร็ว 12 หน้า/นาที</t>
  </si>
  <si>
    <t>เครื่องพิมพ์เลเซอร์ความเร็วไม่ต่ำกว่า12 หน้า/นาที</t>
  </si>
  <si>
    <t>7110-006-0003  441-044-064</t>
  </si>
  <si>
    <t>อุดหนุน</t>
  </si>
  <si>
    <t>ที่</t>
  </si>
  <si>
    <t>ลำดับ</t>
  </si>
  <si>
    <t xml:space="preserve"> 3445-001-000 /411-001</t>
  </si>
  <si>
    <t>2805-001-0001/411-001</t>
  </si>
  <si>
    <t>2805-001-0002/411-001</t>
  </si>
  <si>
    <t>3450-003-0002/421-001</t>
  </si>
  <si>
    <t>2805-001-0001/421-002-006</t>
  </si>
  <si>
    <t>2805-001-0002/421-002-006</t>
  </si>
  <si>
    <t>2805-001-003/421-001-005</t>
  </si>
  <si>
    <t>2815-004-0001/431-006</t>
  </si>
  <si>
    <t>7110-006-0004 /421-003,004,012,014,016,019</t>
  </si>
  <si>
    <t xml:space="preserve">7440-001-0001/421-001-010  </t>
  </si>
  <si>
    <t>7110-006-0004/431-023,024,028,029,032,033,034,035,036,037,038,040,041</t>
  </si>
  <si>
    <t>7440-001-0001/431-013-032</t>
  </si>
  <si>
    <t>7440-001-0001/441-038-048</t>
  </si>
  <si>
    <t>7110-006-0002/411-001-070</t>
  </si>
  <si>
    <t>7110-006-002/421-071-070</t>
  </si>
  <si>
    <t>7110-007-0006/421-001-040</t>
  </si>
  <si>
    <t>7430-003-0001/421-001</t>
  </si>
  <si>
    <t>7430-008-0001/421-001</t>
  </si>
  <si>
    <t>6730-007-0001/421-001-005</t>
  </si>
  <si>
    <t>6730-002-0001/421-001-002</t>
  </si>
  <si>
    <t>6720-005-0001/421-001</t>
  </si>
  <si>
    <t>5820-015-0001/422-001</t>
  </si>
  <si>
    <t>6720-005-0002/443-001</t>
  </si>
  <si>
    <t>7110-006-0003/422-001-023</t>
  </si>
  <si>
    <t>3750-002-0001/422-001</t>
  </si>
  <si>
    <t>7110-006-0002/431-071-290</t>
  </si>
  <si>
    <t>5805-001-0001/432-001</t>
  </si>
  <si>
    <t>7430-008-0001/421-001-002</t>
  </si>
  <si>
    <t>7430-008-0003/431-002</t>
  </si>
  <si>
    <t>7430-008-0002/431-002</t>
  </si>
  <si>
    <t>7440-001-0001/423-033</t>
  </si>
  <si>
    <t>7440-001-0001/441-037</t>
  </si>
  <si>
    <t>7430-008-0002/441-004</t>
  </si>
  <si>
    <t>5180-003-0006/441-001</t>
  </si>
  <si>
    <t>5180-003-00010/441-001</t>
  </si>
  <si>
    <t>518-003-0009/441-001</t>
  </si>
  <si>
    <t>5975-007-0001/451-001</t>
  </si>
  <si>
    <t>6730-002-0002/504-001</t>
  </si>
  <si>
    <t>7110-007-0010/421-001-002</t>
  </si>
  <si>
    <t>7110-006-0001/412-001-010</t>
  </si>
  <si>
    <t>7110-006-0004/431-021-022</t>
  </si>
  <si>
    <t>7430-008-0002/431-001</t>
  </si>
  <si>
    <t>บัญชีรายการ  ครุภัณฑ์   ชำรุด เสื่อมสภาพ ไม่ใช้ราชการ ของวิทยาลัยการอาชีพปราณบุรี</t>
  </si>
  <si>
    <t>หน่วยนับ</t>
  </si>
  <si>
    <t>ชุด</t>
  </si>
  <si>
    <t>เครื่อง</t>
  </si>
  <si>
    <t>ตัว</t>
  </si>
  <si>
    <t>จอ</t>
  </si>
  <si>
    <t>ยอดยกไป</t>
  </si>
  <si>
    <t>ยอดยกมา</t>
  </si>
  <si>
    <t>รวมเป็นเงิน</t>
  </si>
  <si>
    <t xml:space="preserve">เอกสารหมายเลข  14  </t>
  </si>
  <si>
    <t xml:space="preserve">เอกสารหมายเลข  15  </t>
  </si>
  <si>
    <t xml:space="preserve">เอกสารหมายเลข  16  </t>
  </si>
  <si>
    <t xml:space="preserve">เอกสารหมายเลข  17  </t>
  </si>
  <si>
    <t xml:space="preserve">เอกสารหมายเลข  18  </t>
  </si>
  <si>
    <t xml:space="preserve">เอกสารหมายเลข  19  </t>
  </si>
  <si>
    <t xml:space="preserve">เอกสารหมายเลข  20  </t>
  </si>
  <si>
    <t xml:space="preserve">เอกสารหมายเลข  21  </t>
  </si>
  <si>
    <t xml:space="preserve">เอกสารหมายเลข  11  </t>
  </si>
  <si>
    <t xml:space="preserve">เอกสารหมายเลข  12  </t>
  </si>
  <si>
    <t xml:space="preserve">เอกสารหมายเลข  13  </t>
  </si>
  <si>
    <t>ครุภัณฑ์ชำรุด จำนวน 44 รายการ</t>
  </si>
  <si>
    <t>ขดลวดไหม้</t>
  </si>
  <si>
    <t>ขดลวดไหม้ รอกสายพานแตก</t>
  </si>
  <si>
    <t>คอล์ยขดลวดไหม้</t>
  </si>
  <si>
    <t>ลูกสูบแตก</t>
  </si>
  <si>
    <t>ลูกสูบแตก,ก้านสูบคดงอ</t>
  </si>
  <si>
    <t>ลูกสูบแตก, ก้านสูบหัก</t>
  </si>
  <si>
    <t>ฝาสูบร้าว,แหวนหัก</t>
  </si>
  <si>
    <t>พื้นนั่งและพนักพิงผุพัง</t>
  </si>
  <si>
    <t>เมนบอร์ดชำรุด โครงเป็นสนิม</t>
  </si>
  <si>
    <t>จอคอมพิวเตอร์เสื่อมสภาพ</t>
  </si>
  <si>
    <t>ไม้พื้นนั่ง,ไม้รองเขียนผุพัง</t>
  </si>
  <si>
    <t>ไม้พื้น,โต๊ะและไม้ขาโต๊ะผุพัง</t>
  </si>
  <si>
    <t>ขาเก้าอี้เป็นสนิมและหัก</t>
  </si>
  <si>
    <t>ชุดควบคุมระบบไม่ทำงาน</t>
  </si>
  <si>
    <t>แผ่นรวมแสงบิดงอ</t>
  </si>
  <si>
    <t>ชุดควบคุมและแปลงสัญญาณชำรุด</t>
  </si>
  <si>
    <t>เลนส์กล้องเป็นเชื้อรา</t>
  </si>
  <si>
    <t>จานแตกหัก</t>
  </si>
  <si>
    <t>วงจรควบคุมภายในไม่ทำงาน</t>
  </si>
  <si>
    <t>พื้นไม้แตก,ขาเก้าอี้เป็นสนิม</t>
  </si>
  <si>
    <t>พื้นนั่งผุพัง</t>
  </si>
  <si>
    <t>เสื้อสูบแตก</t>
  </si>
  <si>
    <t>ไม้พื้นนั่งไม้รองเขียนผุพัง</t>
  </si>
  <si>
    <t>ฐานล้อขาเก้าอี้แตก</t>
  </si>
  <si>
    <t>บอร์ดภาครับเสีย</t>
  </si>
  <si>
    <t>เพลาเป็นสนิม</t>
  </si>
  <si>
    <t>เมนบอร์ดชำรุด</t>
  </si>
  <si>
    <t>ปากไขควงบิ่น</t>
  </si>
  <si>
    <t>ขาเก้าอี้เป็นสนิม</t>
  </si>
  <si>
    <t>ถุงมือขาด</t>
  </si>
  <si>
    <t>ประแจปากหัก</t>
  </si>
  <si>
    <t>เครื่องฝึกชำรุด</t>
  </si>
  <si>
    <t>เหล็กขาจอหัก</t>
  </si>
  <si>
    <t>ไม้พื้นผุ,ขาเก้าอี้หักเป็นสนิม</t>
  </si>
  <si>
    <t xml:space="preserve">เอกสารหมายเลข  1  </t>
  </si>
  <si>
    <t xml:space="preserve">เอกสารหมายเลข  2  </t>
  </si>
  <si>
    <t xml:space="preserve">เอกสารหมายเลข  3  </t>
  </si>
  <si>
    <t xml:space="preserve">ประจำปีงบประมาณ 2555 สิ้นงวดเมื่อวันที่ 30 กันยายน พ.ศ. 2555  </t>
  </si>
  <si>
    <t>7520-011-0001/441-001-004</t>
  </si>
  <si>
    <t>7520-011-0001/451-005</t>
  </si>
  <si>
    <t>7110-011-0001/481-003-004</t>
  </si>
  <si>
    <t>6110-005-0002/511-004</t>
  </si>
  <si>
    <t>ตกลงราคา</t>
  </si>
  <si>
    <t>-</t>
  </si>
  <si>
    <t>ตระกร้าใส่เอกสารหุ้มพลาสติกมีฝาปิด</t>
  </si>
  <si>
    <t>ตระกร้าใส่เอกสารหุ้มพลาสติก 3 ชั้น</t>
  </si>
  <si>
    <t>เครื่องสำรองไฟ UPS 750 VA</t>
  </si>
  <si>
    <t>7520-002-0002/461-005</t>
  </si>
  <si>
    <t>7520-003-0002/461-001</t>
  </si>
  <si>
    <t>เครื่องเย็บกระดาษ เบอร์ 10</t>
  </si>
  <si>
    <t>เครื่องปริ้นเตอร์สี</t>
  </si>
  <si>
    <t>7420-001-0002/491-003</t>
  </si>
  <si>
    <t>เครื่องคิดเลข 12 หลัก</t>
  </si>
  <si>
    <t>Flsh drive 8 GB.</t>
  </si>
  <si>
    <t>กล่องพลาสติก</t>
  </si>
  <si>
    <t>5 เดือน</t>
  </si>
  <si>
    <t>กระติกน้ำร้อน</t>
  </si>
  <si>
    <t>7310-005-0001/441-001</t>
  </si>
  <si>
    <t>ลงชื่อ...........................................กรรมการและเลขานุการ</t>
  </si>
  <si>
    <t>เลื่อยลันดา ขนาด 24 นิ้ว</t>
  </si>
  <si>
    <t>ฉากช่างไม้ 12 นิ้ว</t>
  </si>
  <si>
    <t>กรรไกรตัดหญ้า</t>
  </si>
  <si>
    <t>เลื่อยโค้งตัดกิ่งไม้ 24 นิ้ว</t>
  </si>
  <si>
    <t>มีดตัดกิ่งไม้</t>
  </si>
  <si>
    <t>กรรไกรตัดกิ่งไม้</t>
  </si>
  <si>
    <t>กรรไกรเลื่อยไม้</t>
  </si>
  <si>
    <t>ไฟฉายแบตแห้ง 6V</t>
  </si>
  <si>
    <t>ค้อนตอกตะปู</t>
  </si>
  <si>
    <t>สิ่ว 1 นิ้ว</t>
  </si>
  <si>
    <t>สิ่ว 2 นิ้ว</t>
  </si>
  <si>
    <t>แชลง 6 เหลี่ยม</t>
  </si>
  <si>
    <t>สว่าน 4 หุน</t>
  </si>
  <si>
    <t>สว่าน 2 หุน</t>
  </si>
  <si>
    <t>สว่าน 1/2 นิ้ว</t>
  </si>
  <si>
    <t>5110-023-0003</t>
  </si>
  <si>
    <t>5130-007-0002</t>
  </si>
  <si>
    <t>5130-007-0001</t>
  </si>
  <si>
    <t>5110-010-0002</t>
  </si>
  <si>
    <t>5110-013-0004</t>
  </si>
  <si>
    <t>5110-013-0005</t>
  </si>
  <si>
    <t>5210-013-0001</t>
  </si>
  <si>
    <t>5110-026-0004</t>
  </si>
  <si>
    <t>5110-026-0005</t>
  </si>
  <si>
    <t>6230-001-0001</t>
  </si>
  <si>
    <t>5120-007-0002</t>
  </si>
  <si>
    <t>5110-010-0001</t>
  </si>
  <si>
    <t>5110-013-0003/441-001</t>
  </si>
  <si>
    <t>5210-011-0002/441-001</t>
  </si>
  <si>
    <t>5110-026-0003/441-001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</si>
</sst>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  <numFmt numFmtId="192" formatCode="[$-41E]d\ mmmm\ yyyy"/>
    <numFmt numFmtId="193" formatCode="[$-101041E]d\ mmm\ yy;@"/>
  </numFmts>
  <fonts count="42">
    <font>
      <sz val="16"/>
      <name val="Angsana New"/>
      <family val="0"/>
    </font>
    <font>
      <sz val="8"/>
      <name val="Angsana New"/>
      <family val="0"/>
    </font>
    <font>
      <sz val="14"/>
      <name val="Angsana New"/>
      <family val="0"/>
    </font>
    <font>
      <sz val="15"/>
      <name val="Angsana New"/>
      <family val="0"/>
    </font>
    <font>
      <b/>
      <sz val="15"/>
      <name val="Angsana New"/>
      <family val="0"/>
    </font>
    <font>
      <sz val="13"/>
      <name val="Angsana New"/>
      <family val="0"/>
    </font>
    <font>
      <b/>
      <sz val="14"/>
      <name val="Angsana New"/>
      <family val="1"/>
    </font>
    <font>
      <b/>
      <u val="single"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43" fontId="2" fillId="0" borderId="10" xfId="36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3" fontId="6" fillId="0" borderId="10" xfId="36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justify"/>
    </xf>
    <xf numFmtId="0" fontId="3" fillId="0" borderId="13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43" fontId="3" fillId="0" borderId="10" xfId="36" applyFont="1" applyFill="1" applyBorder="1" applyAlignment="1">
      <alignment horizontal="center" vertical="justify"/>
    </xf>
    <xf numFmtId="4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3" fontId="4" fillId="0" borderId="15" xfId="0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43" fontId="4" fillId="0" borderId="10" xfId="36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 wrapText="1"/>
    </xf>
    <xf numFmtId="43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3" fontId="3" fillId="0" borderId="10" xfId="36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43" fontId="4" fillId="0" borderId="10" xfId="36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 vertical="justify"/>
    </xf>
    <xf numFmtId="16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93" fontId="4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93" fontId="3" fillId="0" borderId="1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93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93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43" fontId="3" fillId="0" borderId="11" xfId="36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9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43" fontId="3" fillId="0" borderId="10" xfId="36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43" fontId="3" fillId="0" borderId="15" xfId="36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43" fontId="3" fillId="0" borderId="0" xfId="36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43" fontId="4" fillId="0" borderId="0" xfId="36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93" fontId="4" fillId="0" borderId="1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zoomScale="85" zoomScaleNormal="85" zoomScalePageLayoutView="0" workbookViewId="0" topLeftCell="A1">
      <selection activeCell="L244" sqref="L244"/>
    </sheetView>
  </sheetViews>
  <sheetFormatPr defaultColWidth="9.140625" defaultRowHeight="23.25"/>
  <cols>
    <col min="1" max="1" width="7.00390625" style="6" bestFit="1" customWidth="1"/>
    <col min="2" max="2" width="10.28125" style="6" customWidth="1"/>
    <col min="3" max="3" width="22.28125" style="6" customWidth="1"/>
    <col min="4" max="4" width="26.8515625" style="6" customWidth="1"/>
    <col min="5" max="5" width="8.57421875" style="6" customWidth="1"/>
    <col min="6" max="6" width="9.140625" style="6" customWidth="1"/>
    <col min="7" max="7" width="7.421875" style="6" customWidth="1"/>
    <col min="8" max="8" width="8.421875" style="6" customWidth="1"/>
    <col min="9" max="9" width="6.8515625" style="6" customWidth="1"/>
    <col min="10" max="10" width="7.7109375" style="6" customWidth="1"/>
    <col min="11" max="11" width="12.00390625" style="6" customWidth="1"/>
    <col min="12" max="12" width="13.140625" style="6" customWidth="1"/>
    <col min="13" max="13" width="14.00390625" style="6" customWidth="1"/>
    <col min="14" max="16384" width="9.140625" style="8" customWidth="1"/>
  </cols>
  <sheetData>
    <row r="1" ht="21.75">
      <c r="M1" s="7" t="s">
        <v>187</v>
      </c>
    </row>
    <row r="2" spans="1:13" ht="21.75">
      <c r="A2" s="91" t="s">
        <v>170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1.75">
      <c r="A3" s="91" t="s">
        <v>26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1.75">
      <c r="A4" s="9"/>
      <c r="B4" s="9"/>
      <c r="C4" s="9"/>
      <c r="D4" s="9"/>
      <c r="E4" s="9"/>
      <c r="F4" s="9"/>
      <c r="G4" s="9"/>
      <c r="H4" s="92" t="s">
        <v>12</v>
      </c>
      <c r="I4" s="92"/>
      <c r="J4" s="92"/>
      <c r="K4" s="9"/>
      <c r="L4" s="9"/>
      <c r="M4" s="9"/>
    </row>
    <row r="5" spans="1:13" ht="23.25" customHeight="1">
      <c r="A5" s="11" t="s">
        <v>0</v>
      </c>
      <c r="B5" s="11" t="s">
        <v>1</v>
      </c>
      <c r="C5" s="11" t="s">
        <v>3</v>
      </c>
      <c r="D5" s="11" t="s">
        <v>5</v>
      </c>
      <c r="E5" s="11" t="s">
        <v>6</v>
      </c>
      <c r="F5" s="11" t="s">
        <v>8</v>
      </c>
      <c r="G5" s="11" t="s">
        <v>10</v>
      </c>
      <c r="H5" s="11" t="s">
        <v>19</v>
      </c>
      <c r="I5" s="89" t="s">
        <v>13</v>
      </c>
      <c r="J5" s="90"/>
      <c r="K5" s="11" t="s">
        <v>14</v>
      </c>
      <c r="L5" s="11" t="s">
        <v>15</v>
      </c>
      <c r="M5" s="11" t="s">
        <v>16</v>
      </c>
    </row>
    <row r="6" spans="1:13" ht="21.75">
      <c r="A6" s="14"/>
      <c r="B6" s="14" t="s">
        <v>2</v>
      </c>
      <c r="C6" s="14" t="s">
        <v>4</v>
      </c>
      <c r="D6" s="14"/>
      <c r="E6" s="14" t="s">
        <v>7</v>
      </c>
      <c r="F6" s="14" t="s">
        <v>9</v>
      </c>
      <c r="G6" s="14" t="s">
        <v>11</v>
      </c>
      <c r="H6" s="14" t="s">
        <v>18</v>
      </c>
      <c r="I6" s="14" t="s">
        <v>12</v>
      </c>
      <c r="J6" s="14" t="s">
        <v>171</v>
      </c>
      <c r="K6" s="14"/>
      <c r="L6" s="14"/>
      <c r="M6" s="14" t="s">
        <v>17</v>
      </c>
    </row>
    <row r="7" spans="1:13" ht="65.25">
      <c r="A7" s="15">
        <v>1</v>
      </c>
      <c r="B7" s="15" t="s">
        <v>20</v>
      </c>
      <c r="C7" s="16" t="s">
        <v>128</v>
      </c>
      <c r="D7" s="17" t="s">
        <v>21</v>
      </c>
      <c r="E7" s="15" t="s">
        <v>116</v>
      </c>
      <c r="F7" s="15" t="s">
        <v>22</v>
      </c>
      <c r="G7" s="15">
        <v>3</v>
      </c>
      <c r="H7" s="18" t="s">
        <v>23</v>
      </c>
      <c r="I7" s="15">
        <v>1</v>
      </c>
      <c r="J7" s="19" t="s">
        <v>173</v>
      </c>
      <c r="K7" s="20">
        <v>9700</v>
      </c>
      <c r="L7" s="20">
        <v>9700</v>
      </c>
      <c r="M7" s="15" t="s">
        <v>192</v>
      </c>
    </row>
    <row r="8" spans="1:13" ht="21.75">
      <c r="A8" s="10"/>
      <c r="B8" s="10"/>
      <c r="C8" s="10"/>
      <c r="D8" s="10"/>
      <c r="E8" s="10"/>
      <c r="F8" s="10"/>
      <c r="G8" s="10"/>
      <c r="H8" s="12"/>
      <c r="I8" s="10"/>
      <c r="J8" s="13"/>
      <c r="K8" s="10"/>
      <c r="L8" s="10"/>
      <c r="M8" s="10"/>
    </row>
    <row r="9" spans="1:13" ht="21.75">
      <c r="A9" s="10"/>
      <c r="B9" s="10"/>
      <c r="C9" s="10"/>
      <c r="D9" s="10"/>
      <c r="E9" s="10"/>
      <c r="F9" s="10"/>
      <c r="G9" s="10"/>
      <c r="H9" s="12"/>
      <c r="I9" s="10"/>
      <c r="J9" s="13"/>
      <c r="K9" s="10"/>
      <c r="L9" s="10"/>
      <c r="M9" s="10"/>
    </row>
    <row r="10" spans="1:13" ht="21.75">
      <c r="A10" s="10"/>
      <c r="B10" s="10"/>
      <c r="C10" s="10"/>
      <c r="D10" s="10"/>
      <c r="E10" s="10"/>
      <c r="F10" s="10"/>
      <c r="G10" s="10"/>
      <c r="H10" s="12"/>
      <c r="I10" s="10"/>
      <c r="J10" s="13"/>
      <c r="K10" s="10"/>
      <c r="L10" s="10"/>
      <c r="M10" s="10"/>
    </row>
    <row r="11" spans="1:13" ht="21.75">
      <c r="A11" s="10"/>
      <c r="B11" s="10"/>
      <c r="C11" s="10"/>
      <c r="D11" s="10"/>
      <c r="E11" s="10"/>
      <c r="F11" s="10"/>
      <c r="G11" s="10"/>
      <c r="H11" s="12"/>
      <c r="I11" s="10"/>
      <c r="J11" s="13"/>
      <c r="K11" s="10"/>
      <c r="L11" s="10"/>
      <c r="M11" s="10"/>
    </row>
    <row r="12" spans="1:13" ht="21.75">
      <c r="A12" s="10"/>
      <c r="B12" s="10"/>
      <c r="C12" s="10"/>
      <c r="D12" s="10"/>
      <c r="E12" s="10"/>
      <c r="F12" s="10"/>
      <c r="G12" s="10"/>
      <c r="H12" s="12"/>
      <c r="I12" s="10"/>
      <c r="J12" s="13"/>
      <c r="K12" s="10"/>
      <c r="L12" s="10"/>
      <c r="M12" s="10"/>
    </row>
    <row r="13" spans="1:13" ht="21.75">
      <c r="A13" s="10"/>
      <c r="B13" s="10"/>
      <c r="C13" s="10"/>
      <c r="D13" s="10"/>
      <c r="E13" s="10"/>
      <c r="F13" s="10"/>
      <c r="G13" s="10"/>
      <c r="H13" s="12"/>
      <c r="I13" s="10"/>
      <c r="J13" s="13"/>
      <c r="K13" s="10"/>
      <c r="L13" s="10"/>
      <c r="M13" s="10"/>
    </row>
    <row r="14" spans="1:13" ht="21.75">
      <c r="A14" s="10"/>
      <c r="B14" s="10"/>
      <c r="C14" s="10"/>
      <c r="D14" s="10"/>
      <c r="E14" s="10"/>
      <c r="F14" s="10"/>
      <c r="G14" s="10"/>
      <c r="H14" s="12"/>
      <c r="I14" s="10"/>
      <c r="J14" s="13"/>
      <c r="K14" s="10"/>
      <c r="L14" s="10"/>
      <c r="M14" s="10"/>
    </row>
    <row r="15" spans="1:13" ht="21.75">
      <c r="A15" s="10"/>
      <c r="B15" s="10"/>
      <c r="C15" s="10"/>
      <c r="D15" s="10"/>
      <c r="E15" s="10"/>
      <c r="F15" s="10"/>
      <c r="G15" s="10"/>
      <c r="H15" s="12"/>
      <c r="I15" s="10"/>
      <c r="J15" s="13"/>
      <c r="K15" s="10"/>
      <c r="L15" s="10"/>
      <c r="M15" s="10"/>
    </row>
    <row r="16" spans="1:13" ht="21.75">
      <c r="A16" s="10"/>
      <c r="B16" s="10"/>
      <c r="C16" s="10"/>
      <c r="D16" s="10"/>
      <c r="E16" s="10"/>
      <c r="F16" s="10"/>
      <c r="G16" s="10"/>
      <c r="H16" s="12"/>
      <c r="I16" s="10"/>
      <c r="J16" s="13"/>
      <c r="K16" s="10"/>
      <c r="L16" s="10"/>
      <c r="M16" s="10"/>
    </row>
    <row r="17" spans="1:13" ht="21.75">
      <c r="A17" s="10"/>
      <c r="B17" s="10"/>
      <c r="C17" s="10"/>
      <c r="D17" s="10"/>
      <c r="E17" s="10"/>
      <c r="F17" s="10"/>
      <c r="G17" s="10"/>
      <c r="H17" s="12"/>
      <c r="I17" s="10"/>
      <c r="J17" s="13"/>
      <c r="K17" s="21"/>
      <c r="L17" s="10"/>
      <c r="M17" s="10"/>
    </row>
    <row r="18" spans="1:13" ht="21.75">
      <c r="A18" s="22"/>
      <c r="B18" s="22"/>
      <c r="C18" s="22"/>
      <c r="D18" s="22"/>
      <c r="E18" s="22"/>
      <c r="F18" s="22"/>
      <c r="G18" s="22"/>
      <c r="H18" s="22"/>
      <c r="I18" s="10"/>
      <c r="J18" s="22"/>
      <c r="K18" s="23" t="s">
        <v>176</v>
      </c>
      <c r="L18" s="23">
        <f>SUM(L7:L17)</f>
        <v>9700</v>
      </c>
      <c r="M18" s="10"/>
    </row>
    <row r="20" ht="21.75">
      <c r="F20" s="24" t="s">
        <v>24</v>
      </c>
    </row>
    <row r="21" ht="21.75">
      <c r="F21" s="24" t="s">
        <v>25</v>
      </c>
    </row>
    <row r="22" ht="21.75">
      <c r="F22" s="24" t="s">
        <v>25</v>
      </c>
    </row>
    <row r="23" ht="21.75">
      <c r="F23" s="24" t="s">
        <v>25</v>
      </c>
    </row>
    <row r="24" ht="21.75">
      <c r="F24" s="24" t="s">
        <v>25</v>
      </c>
    </row>
    <row r="25" ht="21.75">
      <c r="M25" s="7" t="s">
        <v>188</v>
      </c>
    </row>
    <row r="26" spans="1:13" ht="21.75">
      <c r="A26" s="91" t="s">
        <v>170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ht="21.75">
      <c r="A27" s="91" t="s">
        <v>35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21.75">
      <c r="A28" s="9"/>
      <c r="B28" s="9"/>
      <c r="C28" s="9"/>
      <c r="D28" s="9"/>
      <c r="E28" s="9"/>
      <c r="F28" s="9"/>
      <c r="G28" s="9"/>
      <c r="H28" s="92" t="s">
        <v>12</v>
      </c>
      <c r="I28" s="92"/>
      <c r="J28" s="92"/>
      <c r="K28" s="9"/>
      <c r="L28" s="9"/>
      <c r="M28" s="9"/>
    </row>
    <row r="29" spans="1:13" ht="21.75">
      <c r="A29" s="11" t="s">
        <v>0</v>
      </c>
      <c r="B29" s="11" t="s">
        <v>1</v>
      </c>
      <c r="C29" s="11" t="s">
        <v>3</v>
      </c>
      <c r="D29" s="11" t="s">
        <v>5</v>
      </c>
      <c r="E29" s="11" t="s">
        <v>6</v>
      </c>
      <c r="F29" s="11" t="s">
        <v>8</v>
      </c>
      <c r="G29" s="11" t="s">
        <v>10</v>
      </c>
      <c r="H29" s="11" t="s">
        <v>19</v>
      </c>
      <c r="I29" s="89" t="s">
        <v>13</v>
      </c>
      <c r="J29" s="90"/>
      <c r="K29" s="11" t="s">
        <v>14</v>
      </c>
      <c r="L29" s="11" t="s">
        <v>15</v>
      </c>
      <c r="M29" s="11" t="s">
        <v>16</v>
      </c>
    </row>
    <row r="30" spans="1:13" ht="21.75">
      <c r="A30" s="14"/>
      <c r="B30" s="14" t="s">
        <v>2</v>
      </c>
      <c r="C30" s="14" t="s">
        <v>4</v>
      </c>
      <c r="D30" s="14"/>
      <c r="E30" s="14" t="s">
        <v>7</v>
      </c>
      <c r="F30" s="14" t="s">
        <v>9</v>
      </c>
      <c r="G30" s="14" t="s">
        <v>11</v>
      </c>
      <c r="H30" s="14" t="s">
        <v>18</v>
      </c>
      <c r="I30" s="14" t="s">
        <v>12</v>
      </c>
      <c r="J30" s="14" t="s">
        <v>171</v>
      </c>
      <c r="K30" s="14"/>
      <c r="L30" s="14"/>
      <c r="M30" s="14" t="s">
        <v>17</v>
      </c>
    </row>
    <row r="31" spans="1:13" ht="21.75">
      <c r="A31" s="14"/>
      <c r="B31" s="14"/>
      <c r="C31" s="14"/>
      <c r="D31" s="14"/>
      <c r="E31" s="14"/>
      <c r="F31" s="14"/>
      <c r="G31" s="14"/>
      <c r="H31" s="25"/>
      <c r="I31" s="14"/>
      <c r="J31" s="26"/>
      <c r="K31" s="27" t="s">
        <v>177</v>
      </c>
      <c r="L31" s="28">
        <f>L18</f>
        <v>9700</v>
      </c>
      <c r="M31" s="14"/>
    </row>
    <row r="32" spans="1:13" ht="43.5">
      <c r="A32" s="15">
        <v>2</v>
      </c>
      <c r="B32" s="15" t="s">
        <v>20</v>
      </c>
      <c r="C32" s="16" t="s">
        <v>129</v>
      </c>
      <c r="D32" s="17" t="s">
        <v>27</v>
      </c>
      <c r="E32" s="15" t="s">
        <v>116</v>
      </c>
      <c r="F32" s="15" t="s">
        <v>22</v>
      </c>
      <c r="G32" s="15">
        <v>2</v>
      </c>
      <c r="H32" s="18" t="s">
        <v>28</v>
      </c>
      <c r="I32" s="15">
        <v>1</v>
      </c>
      <c r="J32" s="19" t="s">
        <v>172</v>
      </c>
      <c r="K32" s="20">
        <v>47000</v>
      </c>
      <c r="L32" s="20">
        <f>K32</f>
        <v>47000</v>
      </c>
      <c r="M32" s="15" t="s">
        <v>193</v>
      </c>
    </row>
    <row r="33" spans="1:13" ht="21.75">
      <c r="A33" s="15">
        <v>3</v>
      </c>
      <c r="B33" s="15" t="s">
        <v>20</v>
      </c>
      <c r="C33" s="16" t="s">
        <v>130</v>
      </c>
      <c r="D33" s="17" t="s">
        <v>29</v>
      </c>
      <c r="E33" s="15" t="s">
        <v>116</v>
      </c>
      <c r="F33" s="15" t="s">
        <v>22</v>
      </c>
      <c r="G33" s="15">
        <v>1</v>
      </c>
      <c r="H33" s="18" t="s">
        <v>28</v>
      </c>
      <c r="I33" s="15">
        <v>1</v>
      </c>
      <c r="J33" s="19" t="s">
        <v>172</v>
      </c>
      <c r="K33" s="20">
        <v>49000</v>
      </c>
      <c r="L33" s="20">
        <v>49000</v>
      </c>
      <c r="M33" s="15" t="s">
        <v>194</v>
      </c>
    </row>
    <row r="34" spans="1:13" ht="43.5">
      <c r="A34" s="15">
        <v>4</v>
      </c>
      <c r="B34" s="15" t="s">
        <v>30</v>
      </c>
      <c r="C34" s="16" t="s">
        <v>131</v>
      </c>
      <c r="D34" s="17" t="s">
        <v>31</v>
      </c>
      <c r="E34" s="15" t="s">
        <v>116</v>
      </c>
      <c r="F34" s="15" t="s">
        <v>32</v>
      </c>
      <c r="G34" s="15">
        <v>1</v>
      </c>
      <c r="H34" s="18" t="s">
        <v>33</v>
      </c>
      <c r="I34" s="15">
        <v>1</v>
      </c>
      <c r="J34" s="19" t="s">
        <v>174</v>
      </c>
      <c r="K34" s="20">
        <v>14300</v>
      </c>
      <c r="L34" s="20">
        <v>14300</v>
      </c>
      <c r="M34" s="15" t="s">
        <v>191</v>
      </c>
    </row>
    <row r="35" spans="1:13" ht="43.5">
      <c r="A35" s="15">
        <v>5</v>
      </c>
      <c r="B35" s="15" t="s">
        <v>30</v>
      </c>
      <c r="C35" s="16" t="s">
        <v>132</v>
      </c>
      <c r="D35" s="17" t="s">
        <v>36</v>
      </c>
      <c r="E35" s="15" t="s">
        <v>116</v>
      </c>
      <c r="F35" s="15" t="s">
        <v>32</v>
      </c>
      <c r="G35" s="15">
        <v>2</v>
      </c>
      <c r="H35" s="18" t="s">
        <v>37</v>
      </c>
      <c r="I35" s="15">
        <v>5</v>
      </c>
      <c r="J35" s="19" t="s">
        <v>172</v>
      </c>
      <c r="K35" s="20">
        <v>23950</v>
      </c>
      <c r="L35" s="20">
        <f>23950*5</f>
        <v>119750</v>
      </c>
      <c r="M35" s="15" t="s">
        <v>195</v>
      </c>
    </row>
    <row r="36" spans="1:13" ht="43.5">
      <c r="A36" s="15">
        <v>6</v>
      </c>
      <c r="B36" s="15" t="s">
        <v>30</v>
      </c>
      <c r="C36" s="16" t="s">
        <v>133</v>
      </c>
      <c r="D36" s="17" t="s">
        <v>38</v>
      </c>
      <c r="E36" s="15" t="s">
        <v>116</v>
      </c>
      <c r="F36" s="15" t="s">
        <v>32</v>
      </c>
      <c r="G36" s="15">
        <v>2</v>
      </c>
      <c r="H36" s="18" t="s">
        <v>37</v>
      </c>
      <c r="I36" s="15">
        <v>5</v>
      </c>
      <c r="J36" s="19" t="s">
        <v>172</v>
      </c>
      <c r="K36" s="20">
        <v>23950</v>
      </c>
      <c r="L36" s="20">
        <f>23950*5</f>
        <v>119750</v>
      </c>
      <c r="M36" s="15" t="s">
        <v>195</v>
      </c>
    </row>
    <row r="37" spans="1:13" ht="43.5">
      <c r="A37" s="15">
        <v>7</v>
      </c>
      <c r="B37" s="29" t="s">
        <v>30</v>
      </c>
      <c r="C37" s="16" t="s">
        <v>134</v>
      </c>
      <c r="D37" s="17" t="s">
        <v>40</v>
      </c>
      <c r="E37" s="15" t="s">
        <v>116</v>
      </c>
      <c r="F37" s="15" t="s">
        <v>32</v>
      </c>
      <c r="G37" s="15">
        <v>2</v>
      </c>
      <c r="H37" s="18" t="s">
        <v>42</v>
      </c>
      <c r="I37" s="15">
        <v>5</v>
      </c>
      <c r="J37" s="19" t="s">
        <v>173</v>
      </c>
      <c r="K37" s="20">
        <v>10100</v>
      </c>
      <c r="L37" s="20">
        <f>K37*5</f>
        <v>50500</v>
      </c>
      <c r="M37" s="15" t="s">
        <v>196</v>
      </c>
    </row>
    <row r="38" spans="1:13" ht="43.5">
      <c r="A38" s="15">
        <v>8</v>
      </c>
      <c r="B38" s="29" t="s">
        <v>39</v>
      </c>
      <c r="C38" s="16" t="s">
        <v>135</v>
      </c>
      <c r="D38" s="17" t="s">
        <v>43</v>
      </c>
      <c r="E38" s="15" t="s">
        <v>116</v>
      </c>
      <c r="F38" s="15" t="s">
        <v>41</v>
      </c>
      <c r="G38" s="15">
        <v>1</v>
      </c>
      <c r="H38" s="18" t="s">
        <v>28</v>
      </c>
      <c r="I38" s="15">
        <v>1</v>
      </c>
      <c r="J38" s="19" t="s">
        <v>172</v>
      </c>
      <c r="K38" s="20">
        <v>95980</v>
      </c>
      <c r="L38" s="20">
        <f>K38</f>
        <v>95980</v>
      </c>
      <c r="M38" s="15" t="s">
        <v>197</v>
      </c>
    </row>
    <row r="39" spans="1:13" ht="21.75">
      <c r="A39" s="30"/>
      <c r="B39" s="30"/>
      <c r="C39" s="30"/>
      <c r="D39" s="30"/>
      <c r="E39" s="30"/>
      <c r="F39" s="30"/>
      <c r="G39" s="30"/>
      <c r="H39" s="30"/>
      <c r="I39" s="15"/>
      <c r="J39" s="30"/>
      <c r="K39" s="31" t="s">
        <v>176</v>
      </c>
      <c r="L39" s="31">
        <f>SUM(L31:L38)</f>
        <v>505980</v>
      </c>
      <c r="M39" s="15"/>
    </row>
    <row r="40" ht="21.75">
      <c r="F40" s="24" t="s">
        <v>24</v>
      </c>
    </row>
    <row r="41" ht="21.75">
      <c r="F41" s="24" t="s">
        <v>25</v>
      </c>
    </row>
    <row r="42" ht="21.75">
      <c r="F42" s="24" t="s">
        <v>25</v>
      </c>
    </row>
    <row r="43" ht="21.75">
      <c r="F43" s="24" t="s">
        <v>25</v>
      </c>
    </row>
    <row r="44" ht="21.75">
      <c r="F44" s="24" t="s">
        <v>25</v>
      </c>
    </row>
    <row r="45" ht="21.75">
      <c r="M45" s="7" t="s">
        <v>189</v>
      </c>
    </row>
    <row r="46" spans="1:13" ht="21.75">
      <c r="A46" s="91" t="s">
        <v>170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ht="21.75">
      <c r="A47" s="91" t="s">
        <v>44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 ht="21.75">
      <c r="A48" s="9"/>
      <c r="B48" s="9"/>
      <c r="C48" s="9"/>
      <c r="D48" s="9"/>
      <c r="E48" s="9"/>
      <c r="F48" s="9"/>
      <c r="G48" s="9"/>
      <c r="H48" s="92" t="s">
        <v>12</v>
      </c>
      <c r="I48" s="92"/>
      <c r="J48" s="92"/>
      <c r="K48" s="9"/>
      <c r="L48" s="9"/>
      <c r="M48" s="9"/>
    </row>
    <row r="49" spans="1:13" ht="21.75">
      <c r="A49" s="11" t="s">
        <v>0</v>
      </c>
      <c r="B49" s="11" t="s">
        <v>1</v>
      </c>
      <c r="C49" s="11" t="s">
        <v>3</v>
      </c>
      <c r="D49" s="11" t="s">
        <v>5</v>
      </c>
      <c r="E49" s="11" t="s">
        <v>6</v>
      </c>
      <c r="F49" s="11" t="s">
        <v>8</v>
      </c>
      <c r="G49" s="11" t="s">
        <v>10</v>
      </c>
      <c r="H49" s="11" t="s">
        <v>19</v>
      </c>
      <c r="I49" s="89" t="s">
        <v>13</v>
      </c>
      <c r="J49" s="90"/>
      <c r="K49" s="11" t="s">
        <v>14</v>
      </c>
      <c r="L49" s="11" t="s">
        <v>15</v>
      </c>
      <c r="M49" s="11" t="s">
        <v>16</v>
      </c>
    </row>
    <row r="50" spans="1:13" ht="21.75">
      <c r="A50" s="14"/>
      <c r="B50" s="14" t="s">
        <v>2</v>
      </c>
      <c r="C50" s="14" t="s">
        <v>4</v>
      </c>
      <c r="D50" s="14"/>
      <c r="E50" s="14" t="s">
        <v>7</v>
      </c>
      <c r="F50" s="14" t="s">
        <v>9</v>
      </c>
      <c r="G50" s="14" t="s">
        <v>11</v>
      </c>
      <c r="H50" s="14" t="s">
        <v>18</v>
      </c>
      <c r="I50" s="14" t="s">
        <v>12</v>
      </c>
      <c r="J50" s="14" t="s">
        <v>171</v>
      </c>
      <c r="K50" s="14"/>
      <c r="L50" s="14"/>
      <c r="M50" s="14" t="s">
        <v>17</v>
      </c>
    </row>
    <row r="51" spans="1:13" ht="21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27" t="s">
        <v>177</v>
      </c>
      <c r="L51" s="28">
        <f>L39</f>
        <v>505980</v>
      </c>
      <c r="M51" s="14"/>
    </row>
    <row r="52" spans="1:13" ht="43.5">
      <c r="A52" s="15">
        <v>9</v>
      </c>
      <c r="B52" s="15" t="s">
        <v>45</v>
      </c>
      <c r="C52" s="32" t="s">
        <v>136</v>
      </c>
      <c r="D52" s="17" t="s">
        <v>46</v>
      </c>
      <c r="E52" s="15" t="s">
        <v>116</v>
      </c>
      <c r="F52" s="15" t="s">
        <v>32</v>
      </c>
      <c r="G52" s="15">
        <v>2</v>
      </c>
      <c r="H52" s="15" t="s">
        <v>47</v>
      </c>
      <c r="I52" s="15">
        <v>6</v>
      </c>
      <c r="J52" s="15" t="s">
        <v>174</v>
      </c>
      <c r="K52" s="20">
        <v>1100</v>
      </c>
      <c r="L52" s="20">
        <f>K52*6</f>
        <v>6600</v>
      </c>
      <c r="M52" s="15" t="s">
        <v>198</v>
      </c>
    </row>
    <row r="53" spans="1:13" ht="43.5">
      <c r="A53" s="15">
        <v>10</v>
      </c>
      <c r="B53" s="15" t="s">
        <v>45</v>
      </c>
      <c r="C53" s="32" t="s">
        <v>137</v>
      </c>
      <c r="D53" s="17" t="s">
        <v>117</v>
      </c>
      <c r="E53" s="15" t="s">
        <v>116</v>
      </c>
      <c r="F53" s="15" t="s">
        <v>32</v>
      </c>
      <c r="G53" s="15">
        <v>1</v>
      </c>
      <c r="H53" s="15" t="s">
        <v>92</v>
      </c>
      <c r="I53" s="15">
        <v>10</v>
      </c>
      <c r="J53" s="15" t="s">
        <v>173</v>
      </c>
      <c r="K53" s="20">
        <v>35020</v>
      </c>
      <c r="L53" s="20">
        <f>K53*10</f>
        <v>350200</v>
      </c>
      <c r="M53" s="15" t="s">
        <v>199</v>
      </c>
    </row>
    <row r="54" spans="1:13" ht="56.25">
      <c r="A54" s="15">
        <v>11</v>
      </c>
      <c r="B54" s="15" t="s">
        <v>48</v>
      </c>
      <c r="C54" s="32" t="s">
        <v>138</v>
      </c>
      <c r="D54" s="17" t="s">
        <v>46</v>
      </c>
      <c r="E54" s="15" t="s">
        <v>116</v>
      </c>
      <c r="F54" s="15" t="s">
        <v>32</v>
      </c>
      <c r="G54" s="15">
        <v>2</v>
      </c>
      <c r="H54" s="15" t="s">
        <v>47</v>
      </c>
      <c r="I54" s="15">
        <v>13</v>
      </c>
      <c r="J54" s="15" t="s">
        <v>174</v>
      </c>
      <c r="K54" s="20">
        <v>1195.99</v>
      </c>
      <c r="L54" s="20">
        <f>K54*13</f>
        <v>15547.87</v>
      </c>
      <c r="M54" s="15" t="s">
        <v>198</v>
      </c>
    </row>
    <row r="55" spans="1:13" ht="43.5">
      <c r="A55" s="15">
        <v>12</v>
      </c>
      <c r="B55" s="15" t="s">
        <v>39</v>
      </c>
      <c r="C55" s="32" t="s">
        <v>139</v>
      </c>
      <c r="D55" s="17" t="s">
        <v>117</v>
      </c>
      <c r="E55" s="15" t="s">
        <v>116</v>
      </c>
      <c r="F55" s="15" t="s">
        <v>41</v>
      </c>
      <c r="G55" s="15">
        <v>1</v>
      </c>
      <c r="H55" s="15" t="s">
        <v>93</v>
      </c>
      <c r="I55" s="15">
        <v>20</v>
      </c>
      <c r="J55" s="15" t="s">
        <v>173</v>
      </c>
      <c r="K55" s="20">
        <v>37900</v>
      </c>
      <c r="L55" s="20">
        <f>K55*20</f>
        <v>758000</v>
      </c>
      <c r="M55" s="15" t="s">
        <v>199</v>
      </c>
    </row>
    <row r="56" spans="1:13" ht="43.5">
      <c r="A56" s="15">
        <v>13</v>
      </c>
      <c r="B56" s="15" t="s">
        <v>90</v>
      </c>
      <c r="C56" s="32" t="s">
        <v>140</v>
      </c>
      <c r="D56" s="17" t="s">
        <v>117</v>
      </c>
      <c r="E56" s="15" t="s">
        <v>116</v>
      </c>
      <c r="F56" s="15" t="s">
        <v>66</v>
      </c>
      <c r="G56" s="15">
        <v>1</v>
      </c>
      <c r="H56" s="15" t="s">
        <v>94</v>
      </c>
      <c r="I56" s="15">
        <v>11</v>
      </c>
      <c r="J56" s="15" t="s">
        <v>173</v>
      </c>
      <c r="K56" s="20">
        <v>38790</v>
      </c>
      <c r="L56" s="20">
        <f>K56*11</f>
        <v>426690</v>
      </c>
      <c r="M56" s="15" t="s">
        <v>200</v>
      </c>
    </row>
    <row r="57" spans="1:13" ht="21.75">
      <c r="A57" s="15"/>
      <c r="B57" s="15"/>
      <c r="C57" s="16"/>
      <c r="D57" s="17"/>
      <c r="E57" s="15"/>
      <c r="F57" s="15"/>
      <c r="G57" s="15"/>
      <c r="H57" s="15"/>
      <c r="I57" s="15"/>
      <c r="J57" s="15"/>
      <c r="K57" s="20"/>
      <c r="L57" s="20"/>
      <c r="M57" s="15"/>
    </row>
    <row r="58" spans="1:13" ht="21.75">
      <c r="A58" s="22"/>
      <c r="B58" s="22"/>
      <c r="C58" s="22"/>
      <c r="D58" s="22"/>
      <c r="E58" s="22"/>
      <c r="F58" s="22"/>
      <c r="G58" s="22"/>
      <c r="H58" s="22"/>
      <c r="I58" s="1"/>
      <c r="J58" s="3"/>
      <c r="K58" s="33" t="s">
        <v>176</v>
      </c>
      <c r="L58" s="33">
        <f>SUM(L51:L57)</f>
        <v>2063017.87</v>
      </c>
      <c r="M58" s="10"/>
    </row>
    <row r="59" spans="1:13" ht="21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5"/>
      <c r="L59" s="35"/>
      <c r="M59" s="34"/>
    </row>
    <row r="60" ht="21.75">
      <c r="F60" s="24" t="s">
        <v>24</v>
      </c>
    </row>
    <row r="61" ht="21.75">
      <c r="F61" s="24" t="s">
        <v>25</v>
      </c>
    </row>
    <row r="62" ht="21.75">
      <c r="F62" s="24" t="s">
        <v>25</v>
      </c>
    </row>
    <row r="63" ht="21.75">
      <c r="F63" s="24" t="s">
        <v>25</v>
      </c>
    </row>
    <row r="64" ht="21.75">
      <c r="F64" s="24" t="s">
        <v>25</v>
      </c>
    </row>
    <row r="65" ht="21.75">
      <c r="M65" s="7" t="s">
        <v>179</v>
      </c>
    </row>
    <row r="66" spans="1:13" ht="21.75">
      <c r="A66" s="91" t="s">
        <v>170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ht="21.75">
      <c r="A67" s="91" t="s">
        <v>49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1:13" ht="21.75">
      <c r="A68" s="9"/>
      <c r="B68" s="9"/>
      <c r="C68" s="9"/>
      <c r="D68" s="9"/>
      <c r="E68" s="9"/>
      <c r="F68" s="9"/>
      <c r="G68" s="9"/>
      <c r="H68" s="92" t="s">
        <v>12</v>
      </c>
      <c r="I68" s="92"/>
      <c r="J68" s="92"/>
      <c r="K68" s="9"/>
      <c r="L68" s="9"/>
      <c r="M68" s="9"/>
    </row>
    <row r="69" spans="1:13" ht="21.75">
      <c r="A69" s="11" t="s">
        <v>0</v>
      </c>
      <c r="B69" s="11" t="s">
        <v>1</v>
      </c>
      <c r="C69" s="11" t="s">
        <v>3</v>
      </c>
      <c r="D69" s="11" t="s">
        <v>5</v>
      </c>
      <c r="E69" s="11" t="s">
        <v>6</v>
      </c>
      <c r="F69" s="11" t="s">
        <v>8</v>
      </c>
      <c r="G69" s="11" t="s">
        <v>10</v>
      </c>
      <c r="H69" s="11" t="s">
        <v>19</v>
      </c>
      <c r="I69" s="89" t="s">
        <v>13</v>
      </c>
      <c r="J69" s="90"/>
      <c r="K69" s="11" t="s">
        <v>14</v>
      </c>
      <c r="L69" s="11" t="s">
        <v>15</v>
      </c>
      <c r="M69" s="11" t="s">
        <v>16</v>
      </c>
    </row>
    <row r="70" spans="1:13" ht="21.75">
      <c r="A70" s="14"/>
      <c r="B70" s="14" t="s">
        <v>2</v>
      </c>
      <c r="C70" s="14" t="s">
        <v>4</v>
      </c>
      <c r="D70" s="14"/>
      <c r="E70" s="14" t="s">
        <v>7</v>
      </c>
      <c r="F70" s="14" t="s">
        <v>9</v>
      </c>
      <c r="G70" s="14" t="s">
        <v>11</v>
      </c>
      <c r="H70" s="14" t="s">
        <v>18</v>
      </c>
      <c r="I70" s="14" t="s">
        <v>12</v>
      </c>
      <c r="J70" s="14" t="s">
        <v>171</v>
      </c>
      <c r="K70" s="14"/>
      <c r="L70" s="14"/>
      <c r="M70" s="14" t="s">
        <v>17</v>
      </c>
    </row>
    <row r="71" spans="1:13" ht="21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27" t="s">
        <v>177</v>
      </c>
      <c r="L71" s="28">
        <f>L58</f>
        <v>2063017.87</v>
      </c>
      <c r="M71" s="14"/>
    </row>
    <row r="72" spans="1:13" ht="43.5">
      <c r="A72" s="15">
        <v>14</v>
      </c>
      <c r="B72" s="15" t="s">
        <v>20</v>
      </c>
      <c r="C72" s="16" t="s">
        <v>141</v>
      </c>
      <c r="D72" s="17" t="s">
        <v>52</v>
      </c>
      <c r="E72" s="15" t="s">
        <v>116</v>
      </c>
      <c r="F72" s="15" t="s">
        <v>22</v>
      </c>
      <c r="G72" s="15">
        <v>2</v>
      </c>
      <c r="H72" s="15" t="s">
        <v>54</v>
      </c>
      <c r="I72" s="15">
        <v>70</v>
      </c>
      <c r="J72" s="15" t="s">
        <v>174</v>
      </c>
      <c r="K72" s="20">
        <v>600</v>
      </c>
      <c r="L72" s="20">
        <f>K72*70</f>
        <v>42000</v>
      </c>
      <c r="M72" s="15" t="s">
        <v>201</v>
      </c>
    </row>
    <row r="73" spans="1:13" ht="43.5">
      <c r="A73" s="15">
        <v>15</v>
      </c>
      <c r="B73" s="15" t="s">
        <v>50</v>
      </c>
      <c r="C73" s="16" t="s">
        <v>143</v>
      </c>
      <c r="D73" s="17" t="s">
        <v>53</v>
      </c>
      <c r="E73" s="15" t="s">
        <v>116</v>
      </c>
      <c r="F73" s="15" t="s">
        <v>32</v>
      </c>
      <c r="G73" s="15">
        <v>3</v>
      </c>
      <c r="H73" s="15" t="s">
        <v>55</v>
      </c>
      <c r="I73" s="15">
        <v>40</v>
      </c>
      <c r="J73" s="15" t="s">
        <v>174</v>
      </c>
      <c r="K73" s="20">
        <v>2600</v>
      </c>
      <c r="L73" s="20">
        <f>K73*40</f>
        <v>104000</v>
      </c>
      <c r="M73" s="15" t="s">
        <v>202</v>
      </c>
    </row>
    <row r="74" spans="1:13" ht="43.5">
      <c r="A74" s="15">
        <v>16</v>
      </c>
      <c r="B74" s="15" t="s">
        <v>51</v>
      </c>
      <c r="C74" s="16" t="s">
        <v>142</v>
      </c>
      <c r="D74" s="17" t="s">
        <v>52</v>
      </c>
      <c r="E74" s="15" t="s">
        <v>116</v>
      </c>
      <c r="F74" s="15" t="s">
        <v>32</v>
      </c>
      <c r="G74" s="15">
        <v>2</v>
      </c>
      <c r="H74" s="15" t="s">
        <v>56</v>
      </c>
      <c r="I74" s="15">
        <v>100</v>
      </c>
      <c r="J74" s="15" t="s">
        <v>174</v>
      </c>
      <c r="K74" s="20">
        <v>580</v>
      </c>
      <c r="L74" s="20">
        <f>K74*100</f>
        <v>58000</v>
      </c>
      <c r="M74" s="15" t="s">
        <v>203</v>
      </c>
    </row>
    <row r="75" spans="1:13" ht="21.75">
      <c r="A75" s="15"/>
      <c r="B75" s="15"/>
      <c r="C75" s="16"/>
      <c r="D75" s="17"/>
      <c r="E75" s="15"/>
      <c r="F75" s="15"/>
      <c r="G75" s="15"/>
      <c r="H75" s="15"/>
      <c r="I75" s="15"/>
      <c r="J75" s="15"/>
      <c r="K75" s="20"/>
      <c r="L75" s="20"/>
      <c r="M75" s="15"/>
    </row>
    <row r="76" spans="1:13" ht="21.75">
      <c r="A76" s="15"/>
      <c r="B76" s="15"/>
      <c r="C76" s="16"/>
      <c r="D76" s="17"/>
      <c r="E76" s="15"/>
      <c r="F76" s="15"/>
      <c r="G76" s="15"/>
      <c r="H76" s="15"/>
      <c r="I76" s="15"/>
      <c r="J76" s="15"/>
      <c r="K76" s="20"/>
      <c r="L76" s="20"/>
      <c r="M76" s="15"/>
    </row>
    <row r="77" spans="1:13" ht="21.75">
      <c r="A77" s="15"/>
      <c r="B77" s="15"/>
      <c r="C77" s="16"/>
      <c r="D77" s="17"/>
      <c r="E77" s="15"/>
      <c r="F77" s="15"/>
      <c r="G77" s="15"/>
      <c r="H77" s="15"/>
      <c r="I77" s="15"/>
      <c r="J77" s="15"/>
      <c r="K77" s="20"/>
      <c r="L77" s="20"/>
      <c r="M77" s="15"/>
    </row>
    <row r="78" spans="1:13" ht="21.75">
      <c r="A78" s="15"/>
      <c r="B78" s="15"/>
      <c r="C78" s="16"/>
      <c r="D78" s="17"/>
      <c r="E78" s="15"/>
      <c r="F78" s="15"/>
      <c r="G78" s="15"/>
      <c r="H78" s="15"/>
      <c r="I78" s="15"/>
      <c r="J78" s="15"/>
      <c r="K78" s="20"/>
      <c r="L78" s="20"/>
      <c r="M78" s="15"/>
    </row>
    <row r="79" spans="1:13" ht="21.75">
      <c r="A79" s="15"/>
      <c r="B79" s="15"/>
      <c r="C79" s="16"/>
      <c r="D79" s="17"/>
      <c r="E79" s="15"/>
      <c r="F79" s="15"/>
      <c r="G79" s="15"/>
      <c r="H79" s="15"/>
      <c r="I79" s="15"/>
      <c r="J79" s="15"/>
      <c r="K79" s="20"/>
      <c r="L79" s="20"/>
      <c r="M79" s="15"/>
    </row>
    <row r="80" spans="1:13" ht="21.75">
      <c r="A80" s="15"/>
      <c r="B80" s="15"/>
      <c r="C80" s="16"/>
      <c r="D80" s="17"/>
      <c r="E80" s="15"/>
      <c r="F80" s="15"/>
      <c r="G80" s="15"/>
      <c r="H80" s="15"/>
      <c r="I80" s="15"/>
      <c r="J80" s="15"/>
      <c r="K80" s="20"/>
      <c r="L80" s="20"/>
      <c r="M80" s="15"/>
    </row>
    <row r="81" spans="1:13" ht="21.75">
      <c r="A81" s="22"/>
      <c r="B81" s="22"/>
      <c r="C81" s="22"/>
      <c r="D81" s="22"/>
      <c r="E81" s="22"/>
      <c r="F81" s="22"/>
      <c r="G81" s="22"/>
      <c r="H81" s="22"/>
      <c r="I81" s="10"/>
      <c r="J81" s="22"/>
      <c r="K81" s="23" t="s">
        <v>176</v>
      </c>
      <c r="L81" s="23">
        <f>SUM(L71:L80)</f>
        <v>2267017.87</v>
      </c>
      <c r="M81" s="10"/>
    </row>
    <row r="82" spans="1:13" ht="21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5"/>
      <c r="L82" s="35"/>
      <c r="M82" s="34"/>
    </row>
    <row r="83" ht="21.75">
      <c r="F83" s="24" t="s">
        <v>24</v>
      </c>
    </row>
    <row r="84" ht="21.75">
      <c r="F84" s="24" t="s">
        <v>25</v>
      </c>
    </row>
    <row r="85" ht="21.75">
      <c r="F85" s="24" t="s">
        <v>25</v>
      </c>
    </row>
    <row r="86" ht="21.75">
      <c r="F86" s="24" t="s">
        <v>25</v>
      </c>
    </row>
    <row r="87" ht="21.75">
      <c r="F87" s="24" t="s">
        <v>25</v>
      </c>
    </row>
    <row r="88" ht="21.75">
      <c r="M88" s="7" t="s">
        <v>180</v>
      </c>
    </row>
    <row r="89" spans="1:13" ht="21.75">
      <c r="A89" s="91" t="s">
        <v>170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1:13" ht="21.75">
      <c r="A90" s="91" t="s">
        <v>57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1:13" ht="21.75">
      <c r="A91" s="9"/>
      <c r="B91" s="9"/>
      <c r="C91" s="9"/>
      <c r="D91" s="9"/>
      <c r="E91" s="9"/>
      <c r="F91" s="9"/>
      <c r="G91" s="9"/>
      <c r="H91" s="92" t="s">
        <v>12</v>
      </c>
      <c r="I91" s="92"/>
      <c r="J91" s="92"/>
      <c r="K91" s="9"/>
      <c r="L91" s="9"/>
      <c r="M91" s="9"/>
    </row>
    <row r="92" spans="1:13" ht="21.75">
      <c r="A92" s="11" t="s">
        <v>0</v>
      </c>
      <c r="B92" s="11" t="s">
        <v>1</v>
      </c>
      <c r="C92" s="11" t="s">
        <v>3</v>
      </c>
      <c r="D92" s="11" t="s">
        <v>5</v>
      </c>
      <c r="E92" s="11" t="s">
        <v>6</v>
      </c>
      <c r="F92" s="11" t="s">
        <v>8</v>
      </c>
      <c r="G92" s="11" t="s">
        <v>10</v>
      </c>
      <c r="H92" s="11" t="s">
        <v>19</v>
      </c>
      <c r="I92" s="89" t="s">
        <v>13</v>
      </c>
      <c r="J92" s="90"/>
      <c r="K92" s="11" t="s">
        <v>14</v>
      </c>
      <c r="L92" s="11" t="s">
        <v>15</v>
      </c>
      <c r="M92" s="11" t="s">
        <v>16</v>
      </c>
    </row>
    <row r="93" spans="1:13" ht="21.75">
      <c r="A93" s="14"/>
      <c r="B93" s="14" t="s">
        <v>2</v>
      </c>
      <c r="C93" s="14" t="s">
        <v>4</v>
      </c>
      <c r="D93" s="14"/>
      <c r="E93" s="14" t="s">
        <v>7</v>
      </c>
      <c r="F93" s="14" t="s">
        <v>9</v>
      </c>
      <c r="G93" s="14" t="s">
        <v>11</v>
      </c>
      <c r="H93" s="14" t="s">
        <v>18</v>
      </c>
      <c r="I93" s="14" t="s">
        <v>12</v>
      </c>
      <c r="J93" s="14" t="s">
        <v>171</v>
      </c>
      <c r="K93" s="14"/>
      <c r="L93" s="14"/>
      <c r="M93" s="14" t="s">
        <v>17</v>
      </c>
    </row>
    <row r="94" spans="1:13" ht="21.75">
      <c r="A94" s="14"/>
      <c r="B94" s="14"/>
      <c r="C94" s="14"/>
      <c r="D94" s="14"/>
      <c r="E94" s="14"/>
      <c r="F94" s="14"/>
      <c r="G94" s="14"/>
      <c r="H94" s="25"/>
      <c r="I94" s="14"/>
      <c r="J94" s="26"/>
      <c r="K94" s="27" t="s">
        <v>177</v>
      </c>
      <c r="L94" s="28">
        <f>L81</f>
        <v>2267017.87</v>
      </c>
      <c r="M94" s="14"/>
    </row>
    <row r="95" spans="1:13" ht="43.5">
      <c r="A95" s="15">
        <v>17</v>
      </c>
      <c r="B95" s="15" t="s">
        <v>58</v>
      </c>
      <c r="C95" s="16" t="s">
        <v>144</v>
      </c>
      <c r="D95" s="17" t="s">
        <v>60</v>
      </c>
      <c r="E95" s="15" t="s">
        <v>116</v>
      </c>
      <c r="F95" s="15" t="s">
        <v>32</v>
      </c>
      <c r="G95" s="15">
        <v>10</v>
      </c>
      <c r="H95" s="18" t="s">
        <v>23</v>
      </c>
      <c r="I95" s="15">
        <v>1</v>
      </c>
      <c r="J95" s="19" t="s">
        <v>173</v>
      </c>
      <c r="K95" s="20">
        <v>65454.55</v>
      </c>
      <c r="L95" s="20">
        <v>65454.55</v>
      </c>
      <c r="M95" s="15" t="s">
        <v>204</v>
      </c>
    </row>
    <row r="96" spans="1:13" ht="43.5">
      <c r="A96" s="15">
        <v>18</v>
      </c>
      <c r="B96" s="15" t="s">
        <v>59</v>
      </c>
      <c r="C96" s="16" t="s">
        <v>145</v>
      </c>
      <c r="D96" s="17" t="s">
        <v>61</v>
      </c>
      <c r="E96" s="15" t="s">
        <v>116</v>
      </c>
      <c r="F96" s="15" t="s">
        <v>32</v>
      </c>
      <c r="G96" s="15">
        <v>10</v>
      </c>
      <c r="H96" s="18" t="s">
        <v>23</v>
      </c>
      <c r="I96" s="15">
        <v>1</v>
      </c>
      <c r="J96" s="19" t="s">
        <v>173</v>
      </c>
      <c r="K96" s="20">
        <v>80000</v>
      </c>
      <c r="L96" s="20">
        <v>80000</v>
      </c>
      <c r="M96" s="15" t="s">
        <v>204</v>
      </c>
    </row>
    <row r="97" spans="1:13" ht="21.75">
      <c r="A97" s="10"/>
      <c r="B97" s="10"/>
      <c r="C97" s="10"/>
      <c r="D97" s="36"/>
      <c r="E97" s="10"/>
      <c r="F97" s="10"/>
      <c r="G97" s="10"/>
      <c r="H97" s="12"/>
      <c r="I97" s="10"/>
      <c r="J97" s="13"/>
      <c r="K97" s="37"/>
      <c r="L97" s="37"/>
      <c r="M97" s="10"/>
    </row>
    <row r="98" spans="1:13" ht="21.75">
      <c r="A98" s="10"/>
      <c r="B98" s="10"/>
      <c r="C98" s="10"/>
      <c r="D98" s="36"/>
      <c r="E98" s="10"/>
      <c r="F98" s="10"/>
      <c r="G98" s="10"/>
      <c r="H98" s="12"/>
      <c r="I98" s="10"/>
      <c r="J98" s="13"/>
      <c r="K98" s="37"/>
      <c r="L98" s="37"/>
      <c r="M98" s="10"/>
    </row>
    <row r="99" spans="1:13" ht="21.75">
      <c r="A99" s="10"/>
      <c r="B99" s="10"/>
      <c r="C99" s="10"/>
      <c r="D99" s="36"/>
      <c r="E99" s="10"/>
      <c r="F99" s="10"/>
      <c r="G99" s="10"/>
      <c r="H99" s="12"/>
      <c r="I99" s="10"/>
      <c r="J99" s="13"/>
      <c r="K99" s="37"/>
      <c r="L99" s="37"/>
      <c r="M99" s="10"/>
    </row>
    <row r="100" spans="1:13" ht="21.75">
      <c r="A100" s="10"/>
      <c r="B100" s="38"/>
      <c r="C100" s="10"/>
      <c r="D100" s="36"/>
      <c r="E100" s="10"/>
      <c r="F100" s="10"/>
      <c r="G100" s="10"/>
      <c r="H100" s="12"/>
      <c r="I100" s="10"/>
      <c r="J100" s="13"/>
      <c r="K100" s="37"/>
      <c r="L100" s="37"/>
      <c r="M100" s="10"/>
    </row>
    <row r="101" spans="1:13" ht="21.75">
      <c r="A101" s="10"/>
      <c r="B101" s="38"/>
      <c r="C101" s="10"/>
      <c r="D101" s="36"/>
      <c r="E101" s="10"/>
      <c r="F101" s="10"/>
      <c r="G101" s="10"/>
      <c r="H101" s="12"/>
      <c r="I101" s="10"/>
      <c r="J101" s="13"/>
      <c r="K101" s="37"/>
      <c r="L101" s="37"/>
      <c r="M101" s="10"/>
    </row>
    <row r="102" spans="1:13" ht="21.75">
      <c r="A102" s="10"/>
      <c r="B102" s="10"/>
      <c r="C102" s="10"/>
      <c r="D102" s="10"/>
      <c r="E102" s="10"/>
      <c r="F102" s="10"/>
      <c r="G102" s="10"/>
      <c r="H102" s="12"/>
      <c r="I102" s="10"/>
      <c r="J102" s="13"/>
      <c r="K102" s="37"/>
      <c r="L102" s="37"/>
      <c r="M102" s="10"/>
    </row>
    <row r="103" spans="1:13" ht="21.75">
      <c r="A103" s="10"/>
      <c r="B103" s="10"/>
      <c r="C103" s="10"/>
      <c r="D103" s="10"/>
      <c r="E103" s="10"/>
      <c r="F103" s="10"/>
      <c r="G103" s="10"/>
      <c r="H103" s="12"/>
      <c r="I103" s="10"/>
      <c r="J103" s="13"/>
      <c r="K103" s="37"/>
      <c r="L103" s="37"/>
      <c r="M103" s="10"/>
    </row>
    <row r="104" spans="1:13" ht="21.75">
      <c r="A104" s="10"/>
      <c r="B104" s="10"/>
      <c r="C104" s="10"/>
      <c r="D104" s="10"/>
      <c r="E104" s="10"/>
      <c r="F104" s="10"/>
      <c r="G104" s="10"/>
      <c r="H104" s="12"/>
      <c r="I104" s="10"/>
      <c r="J104" s="13"/>
      <c r="K104" s="37"/>
      <c r="L104" s="37"/>
      <c r="M104" s="10"/>
    </row>
    <row r="105" spans="1:13" ht="21.75">
      <c r="A105" s="22"/>
      <c r="B105" s="22"/>
      <c r="C105" s="22"/>
      <c r="D105" s="22"/>
      <c r="E105" s="22"/>
      <c r="F105" s="22"/>
      <c r="G105" s="22"/>
      <c r="H105" s="22"/>
      <c r="I105" s="10"/>
      <c r="J105" s="22"/>
      <c r="K105" s="39" t="s">
        <v>176</v>
      </c>
      <c r="L105" s="39">
        <f>SUM(L94:L104)</f>
        <v>2412472.42</v>
      </c>
      <c r="M105" s="10"/>
    </row>
    <row r="107" ht="21.75">
      <c r="F107" s="24" t="s">
        <v>24</v>
      </c>
    </row>
    <row r="108" ht="21.75">
      <c r="F108" s="24" t="s">
        <v>25</v>
      </c>
    </row>
    <row r="109" ht="21.75">
      <c r="F109" s="24" t="s">
        <v>25</v>
      </c>
    </row>
    <row r="110" ht="21.75">
      <c r="F110" s="24" t="s">
        <v>25</v>
      </c>
    </row>
    <row r="111" ht="21.75">
      <c r="F111" s="24" t="s">
        <v>25</v>
      </c>
    </row>
    <row r="112" ht="21.75">
      <c r="M112" s="7" t="s">
        <v>181</v>
      </c>
    </row>
    <row r="113" spans="1:13" ht="21.75">
      <c r="A113" s="91" t="s">
        <v>170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1:13" ht="21.75">
      <c r="A114" s="91" t="s">
        <v>62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1:13" ht="21.75">
      <c r="A115" s="9"/>
      <c r="B115" s="9"/>
      <c r="C115" s="9"/>
      <c r="D115" s="9"/>
      <c r="E115" s="9"/>
      <c r="F115" s="9"/>
      <c r="G115" s="9"/>
      <c r="H115" s="92" t="s">
        <v>12</v>
      </c>
      <c r="I115" s="92"/>
      <c r="J115" s="92"/>
      <c r="K115" s="9"/>
      <c r="L115" s="9"/>
      <c r="M115" s="9"/>
    </row>
    <row r="116" spans="1:13" ht="21.75">
      <c r="A116" s="11" t="s">
        <v>0</v>
      </c>
      <c r="B116" s="11" t="s">
        <v>1</v>
      </c>
      <c r="C116" s="11" t="s">
        <v>3</v>
      </c>
      <c r="D116" s="11" t="s">
        <v>5</v>
      </c>
      <c r="E116" s="11" t="s">
        <v>6</v>
      </c>
      <c r="F116" s="11" t="s">
        <v>8</v>
      </c>
      <c r="G116" s="11" t="s">
        <v>10</v>
      </c>
      <c r="H116" s="11" t="s">
        <v>19</v>
      </c>
      <c r="I116" s="89" t="s">
        <v>13</v>
      </c>
      <c r="J116" s="90"/>
      <c r="K116" s="11" t="s">
        <v>14</v>
      </c>
      <c r="L116" s="11" t="s">
        <v>15</v>
      </c>
      <c r="M116" s="11" t="s">
        <v>16</v>
      </c>
    </row>
    <row r="117" spans="1:13" ht="21.75">
      <c r="A117" s="14"/>
      <c r="B117" s="14" t="s">
        <v>2</v>
      </c>
      <c r="C117" s="14" t="s">
        <v>4</v>
      </c>
      <c r="D117" s="14"/>
      <c r="E117" s="14" t="s">
        <v>7</v>
      </c>
      <c r="F117" s="14" t="s">
        <v>9</v>
      </c>
      <c r="G117" s="14" t="s">
        <v>11</v>
      </c>
      <c r="H117" s="14" t="s">
        <v>18</v>
      </c>
      <c r="I117" s="14" t="s">
        <v>12</v>
      </c>
      <c r="J117" s="14" t="s">
        <v>171</v>
      </c>
      <c r="K117" s="14"/>
      <c r="L117" s="14"/>
      <c r="M117" s="14" t="s">
        <v>17</v>
      </c>
    </row>
    <row r="118" spans="1:13" ht="21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27" t="s">
        <v>177</v>
      </c>
      <c r="L118" s="28">
        <f>L105</f>
        <v>2412472.42</v>
      </c>
      <c r="M118" s="14"/>
    </row>
    <row r="119" spans="1:13" ht="43.5">
      <c r="A119" s="15">
        <v>19</v>
      </c>
      <c r="B119" s="29" t="s">
        <v>63</v>
      </c>
      <c r="C119" s="16" t="s">
        <v>146</v>
      </c>
      <c r="D119" s="17" t="s">
        <v>68</v>
      </c>
      <c r="E119" s="15" t="s">
        <v>116</v>
      </c>
      <c r="F119" s="15" t="s">
        <v>32</v>
      </c>
      <c r="G119" s="15">
        <v>3</v>
      </c>
      <c r="H119" s="15" t="s">
        <v>42</v>
      </c>
      <c r="I119" s="15">
        <v>5</v>
      </c>
      <c r="J119" s="15" t="s">
        <v>173</v>
      </c>
      <c r="K119" s="20">
        <v>9700</v>
      </c>
      <c r="L119" s="20">
        <f>K119*5</f>
        <v>48500</v>
      </c>
      <c r="M119" s="15" t="s">
        <v>205</v>
      </c>
    </row>
    <row r="120" spans="1:13" ht="43.5">
      <c r="A120" s="15">
        <v>20</v>
      </c>
      <c r="B120" s="29" t="s">
        <v>63</v>
      </c>
      <c r="C120" s="16" t="s">
        <v>147</v>
      </c>
      <c r="D120" s="17" t="s">
        <v>69</v>
      </c>
      <c r="E120" s="15" t="s">
        <v>116</v>
      </c>
      <c r="F120" s="15" t="s">
        <v>32</v>
      </c>
      <c r="G120" s="15">
        <v>2</v>
      </c>
      <c r="H120" s="15" t="s">
        <v>67</v>
      </c>
      <c r="I120" s="15">
        <v>2</v>
      </c>
      <c r="J120" s="15" t="s">
        <v>175</v>
      </c>
      <c r="K120" s="20">
        <v>3850</v>
      </c>
      <c r="L120" s="20">
        <f>K120*2</f>
        <v>7700</v>
      </c>
      <c r="M120" s="15" t="s">
        <v>205</v>
      </c>
    </row>
    <row r="121" spans="1:13" ht="65.25">
      <c r="A121" s="15">
        <v>21</v>
      </c>
      <c r="B121" s="29" t="s">
        <v>63</v>
      </c>
      <c r="C121" s="16" t="s">
        <v>118</v>
      </c>
      <c r="D121" s="17" t="s">
        <v>70</v>
      </c>
      <c r="E121" s="15" t="s">
        <v>116</v>
      </c>
      <c r="F121" s="15" t="s">
        <v>32</v>
      </c>
      <c r="G121" s="15">
        <v>1</v>
      </c>
      <c r="H121" s="15" t="s">
        <v>23</v>
      </c>
      <c r="I121" s="15">
        <v>1</v>
      </c>
      <c r="J121" s="15" t="s">
        <v>173</v>
      </c>
      <c r="K121" s="20">
        <v>7000</v>
      </c>
      <c r="L121" s="20">
        <v>7000</v>
      </c>
      <c r="M121" s="15" t="s">
        <v>206</v>
      </c>
    </row>
    <row r="122" spans="1:13" ht="43.5">
      <c r="A122" s="15">
        <v>22</v>
      </c>
      <c r="B122" s="29" t="s">
        <v>63</v>
      </c>
      <c r="C122" s="16" t="s">
        <v>148</v>
      </c>
      <c r="D122" s="17" t="s">
        <v>71</v>
      </c>
      <c r="E122" s="15" t="s">
        <v>116</v>
      </c>
      <c r="F122" s="15" t="s">
        <v>32</v>
      </c>
      <c r="G122" s="15">
        <v>1</v>
      </c>
      <c r="H122" s="15" t="s">
        <v>33</v>
      </c>
      <c r="I122" s="15">
        <v>1</v>
      </c>
      <c r="J122" s="15" t="s">
        <v>174</v>
      </c>
      <c r="K122" s="20">
        <v>9950</v>
      </c>
      <c r="L122" s="20">
        <v>9950</v>
      </c>
      <c r="M122" s="15" t="s">
        <v>207</v>
      </c>
    </row>
    <row r="123" spans="1:13" ht="21.75">
      <c r="A123" s="15">
        <v>23</v>
      </c>
      <c r="B123" s="15" t="s">
        <v>45</v>
      </c>
      <c r="C123" s="16" t="s">
        <v>149</v>
      </c>
      <c r="D123" s="17" t="s">
        <v>72</v>
      </c>
      <c r="E123" s="15" t="s">
        <v>119</v>
      </c>
      <c r="F123" s="15" t="s">
        <v>32</v>
      </c>
      <c r="G123" s="15">
        <v>2</v>
      </c>
      <c r="H123" s="15" t="s">
        <v>28</v>
      </c>
      <c r="I123" s="15">
        <v>1</v>
      </c>
      <c r="J123" s="15" t="s">
        <v>172</v>
      </c>
      <c r="K123" s="20">
        <v>17000</v>
      </c>
      <c r="L123" s="20">
        <v>17000</v>
      </c>
      <c r="M123" s="15" t="s">
        <v>208</v>
      </c>
    </row>
    <row r="124" spans="1:13" ht="43.5">
      <c r="A124" s="15">
        <v>24</v>
      </c>
      <c r="B124" s="29" t="s">
        <v>64</v>
      </c>
      <c r="C124" s="16" t="s">
        <v>150</v>
      </c>
      <c r="D124" s="17" t="s">
        <v>73</v>
      </c>
      <c r="E124" s="15" t="s">
        <v>65</v>
      </c>
      <c r="F124" s="15" t="s">
        <v>66</v>
      </c>
      <c r="G124" s="15">
        <v>1</v>
      </c>
      <c r="H124" s="15" t="s">
        <v>33</v>
      </c>
      <c r="I124" s="15">
        <v>1</v>
      </c>
      <c r="J124" s="15" t="s">
        <v>174</v>
      </c>
      <c r="K124" s="20">
        <v>4500</v>
      </c>
      <c r="L124" s="20">
        <f>K124*I124</f>
        <v>4500</v>
      </c>
      <c r="M124" s="15" t="s">
        <v>209</v>
      </c>
    </row>
    <row r="125" spans="1:13" ht="21.75">
      <c r="A125" s="22"/>
      <c r="B125" s="22"/>
      <c r="C125" s="22"/>
      <c r="D125" s="22"/>
      <c r="E125" s="22"/>
      <c r="F125" s="22"/>
      <c r="G125" s="22"/>
      <c r="H125" s="22"/>
      <c r="I125" s="10"/>
      <c r="J125" s="22"/>
      <c r="K125" s="39" t="s">
        <v>176</v>
      </c>
      <c r="L125" s="39">
        <f>SUM(L118:L124)</f>
        <v>2507122.42</v>
      </c>
      <c r="M125" s="10"/>
    </row>
    <row r="127" ht="21.75">
      <c r="F127" s="24" t="s">
        <v>24</v>
      </c>
    </row>
    <row r="128" ht="21.75">
      <c r="F128" s="24" t="s">
        <v>25</v>
      </c>
    </row>
    <row r="129" ht="21.75">
      <c r="F129" s="24" t="s">
        <v>25</v>
      </c>
    </row>
    <row r="130" ht="21.75">
      <c r="F130" s="24" t="s">
        <v>25</v>
      </c>
    </row>
    <row r="131" ht="21.75">
      <c r="F131" s="24" t="s">
        <v>25</v>
      </c>
    </row>
    <row r="132" ht="21.75">
      <c r="M132" s="7" t="s">
        <v>182</v>
      </c>
    </row>
    <row r="133" spans="1:13" ht="21.75">
      <c r="A133" s="91" t="s">
        <v>170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1:13" ht="21.75">
      <c r="A134" s="91" t="s">
        <v>74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1:13" ht="21.75">
      <c r="A135" s="9"/>
      <c r="B135" s="9"/>
      <c r="C135" s="9"/>
      <c r="D135" s="9"/>
      <c r="E135" s="9"/>
      <c r="F135" s="9"/>
      <c r="G135" s="9"/>
      <c r="H135" s="92" t="s">
        <v>12</v>
      </c>
      <c r="I135" s="92"/>
      <c r="J135" s="92"/>
      <c r="K135" s="9"/>
      <c r="L135" s="9"/>
      <c r="M135" s="9"/>
    </row>
    <row r="136" spans="1:13" ht="21.75">
      <c r="A136" s="11" t="s">
        <v>0</v>
      </c>
      <c r="B136" s="11" t="s">
        <v>1</v>
      </c>
      <c r="C136" s="11" t="s">
        <v>3</v>
      </c>
      <c r="D136" s="11" t="s">
        <v>5</v>
      </c>
      <c r="E136" s="11" t="s">
        <v>6</v>
      </c>
      <c r="F136" s="11" t="s">
        <v>8</v>
      </c>
      <c r="G136" s="11" t="s">
        <v>10</v>
      </c>
      <c r="H136" s="11" t="s">
        <v>19</v>
      </c>
      <c r="I136" s="89" t="s">
        <v>13</v>
      </c>
      <c r="J136" s="90"/>
      <c r="K136" s="11" t="s">
        <v>14</v>
      </c>
      <c r="L136" s="11" t="s">
        <v>15</v>
      </c>
      <c r="M136" s="11" t="s">
        <v>16</v>
      </c>
    </row>
    <row r="137" spans="1:13" ht="21.75">
      <c r="A137" s="14"/>
      <c r="B137" s="14" t="s">
        <v>2</v>
      </c>
      <c r="C137" s="14" t="s">
        <v>4</v>
      </c>
      <c r="D137" s="14"/>
      <c r="E137" s="14" t="s">
        <v>7</v>
      </c>
      <c r="F137" s="14" t="s">
        <v>9</v>
      </c>
      <c r="G137" s="14" t="s">
        <v>11</v>
      </c>
      <c r="H137" s="14" t="s">
        <v>18</v>
      </c>
      <c r="I137" s="14" t="s">
        <v>12</v>
      </c>
      <c r="J137" s="14" t="s">
        <v>171</v>
      </c>
      <c r="K137" s="14"/>
      <c r="L137" s="14"/>
      <c r="M137" s="14" t="s">
        <v>17</v>
      </c>
    </row>
    <row r="138" spans="1:13" ht="21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27" t="s">
        <v>177</v>
      </c>
      <c r="L138" s="28">
        <f>L125</f>
        <v>2507122.42</v>
      </c>
      <c r="M138" s="14"/>
    </row>
    <row r="139" spans="1:13" ht="43.5">
      <c r="A139" s="15">
        <v>25</v>
      </c>
      <c r="B139" s="15" t="s">
        <v>75</v>
      </c>
      <c r="C139" s="16" t="s">
        <v>151</v>
      </c>
      <c r="D139" s="17" t="s">
        <v>78</v>
      </c>
      <c r="E139" s="15" t="s">
        <v>119</v>
      </c>
      <c r="F139" s="15" t="s">
        <v>22</v>
      </c>
      <c r="G139" s="15">
        <v>2</v>
      </c>
      <c r="H139" s="15" t="s">
        <v>84</v>
      </c>
      <c r="I139" s="30">
        <v>23</v>
      </c>
      <c r="J139" s="15" t="s">
        <v>174</v>
      </c>
      <c r="K139" s="20">
        <v>100</v>
      </c>
      <c r="L139" s="20">
        <f>K139*23</f>
        <v>2300</v>
      </c>
      <c r="M139" s="15" t="s">
        <v>210</v>
      </c>
    </row>
    <row r="140" spans="1:13" ht="43.5">
      <c r="A140" s="15">
        <v>26</v>
      </c>
      <c r="B140" s="15" t="s">
        <v>75</v>
      </c>
      <c r="C140" s="16" t="s">
        <v>167</v>
      </c>
      <c r="D140" s="17" t="s">
        <v>79</v>
      </c>
      <c r="E140" s="15" t="s">
        <v>119</v>
      </c>
      <c r="F140" s="15" t="s">
        <v>22</v>
      </c>
      <c r="G140" s="15">
        <v>2</v>
      </c>
      <c r="H140" s="15" t="s">
        <v>85</v>
      </c>
      <c r="I140" s="30">
        <v>10</v>
      </c>
      <c r="J140" s="15" t="s">
        <v>174</v>
      </c>
      <c r="K140" s="20">
        <v>300</v>
      </c>
      <c r="L140" s="20">
        <f>K140*10</f>
        <v>3000</v>
      </c>
      <c r="M140" s="15" t="s">
        <v>211</v>
      </c>
    </row>
    <row r="141" spans="1:13" ht="21.75">
      <c r="A141" s="15">
        <v>27</v>
      </c>
      <c r="B141" s="29" t="s">
        <v>76</v>
      </c>
      <c r="C141" s="16" t="s">
        <v>152</v>
      </c>
      <c r="D141" s="17" t="s">
        <v>80</v>
      </c>
      <c r="E141" s="15" t="s">
        <v>119</v>
      </c>
      <c r="F141" s="15" t="s">
        <v>32</v>
      </c>
      <c r="G141" s="15">
        <v>1</v>
      </c>
      <c r="H141" s="15" t="s">
        <v>23</v>
      </c>
      <c r="I141" s="30">
        <v>1</v>
      </c>
      <c r="J141" s="15" t="s">
        <v>173</v>
      </c>
      <c r="K141" s="20">
        <v>9000</v>
      </c>
      <c r="L141" s="20">
        <f>K141*1</f>
        <v>9000</v>
      </c>
      <c r="M141" s="15" t="s">
        <v>212</v>
      </c>
    </row>
    <row r="142" spans="1:13" ht="43.5">
      <c r="A142" s="15">
        <v>28</v>
      </c>
      <c r="B142" s="40" t="s">
        <v>77</v>
      </c>
      <c r="C142" s="16" t="s">
        <v>153</v>
      </c>
      <c r="D142" s="17" t="s">
        <v>52</v>
      </c>
      <c r="E142" s="15" t="s">
        <v>116</v>
      </c>
      <c r="F142" s="15" t="s">
        <v>41</v>
      </c>
      <c r="G142" s="15">
        <v>2</v>
      </c>
      <c r="H142" s="15" t="s">
        <v>86</v>
      </c>
      <c r="I142" s="30">
        <v>120</v>
      </c>
      <c r="J142" s="15" t="s">
        <v>174</v>
      </c>
      <c r="K142" s="20">
        <v>580</v>
      </c>
      <c r="L142" s="20">
        <f>580*120</f>
        <v>69600</v>
      </c>
      <c r="M142" s="15" t="s">
        <v>213</v>
      </c>
    </row>
    <row r="143" spans="1:13" ht="43.5">
      <c r="A143" s="15">
        <v>29</v>
      </c>
      <c r="B143" s="40" t="s">
        <v>77</v>
      </c>
      <c r="C143" s="16" t="s">
        <v>168</v>
      </c>
      <c r="D143" s="17" t="s">
        <v>82</v>
      </c>
      <c r="E143" s="15" t="s">
        <v>116</v>
      </c>
      <c r="F143" s="15" t="s">
        <v>41</v>
      </c>
      <c r="G143" s="15">
        <v>2</v>
      </c>
      <c r="H143" s="15" t="s">
        <v>34</v>
      </c>
      <c r="I143" s="30">
        <v>2</v>
      </c>
      <c r="J143" s="15" t="s">
        <v>174</v>
      </c>
      <c r="K143" s="20">
        <v>1196</v>
      </c>
      <c r="L143" s="20">
        <f>K143*2</f>
        <v>2392</v>
      </c>
      <c r="M143" s="15" t="s">
        <v>214</v>
      </c>
    </row>
    <row r="144" spans="1:13" ht="21.75">
      <c r="A144" s="15">
        <v>30</v>
      </c>
      <c r="B144" s="29" t="s">
        <v>81</v>
      </c>
      <c r="C144" s="16" t="s">
        <v>154</v>
      </c>
      <c r="D144" s="17" t="s">
        <v>83</v>
      </c>
      <c r="E144" s="15" t="s">
        <v>119</v>
      </c>
      <c r="F144" s="15" t="s">
        <v>41</v>
      </c>
      <c r="G144" s="15">
        <v>1</v>
      </c>
      <c r="H144" s="15" t="s">
        <v>23</v>
      </c>
      <c r="I144" s="30">
        <v>1</v>
      </c>
      <c r="J144" s="15" t="s">
        <v>173</v>
      </c>
      <c r="K144" s="20">
        <v>4700</v>
      </c>
      <c r="L144" s="20">
        <f>K144</f>
        <v>4700</v>
      </c>
      <c r="M144" s="15" t="s">
        <v>215</v>
      </c>
    </row>
    <row r="145" spans="1:13" ht="21.75">
      <c r="A145" s="15"/>
      <c r="B145" s="29"/>
      <c r="C145" s="16"/>
      <c r="D145" s="17"/>
      <c r="E145" s="15"/>
      <c r="F145" s="15"/>
      <c r="G145" s="15"/>
      <c r="H145" s="15"/>
      <c r="I145" s="30"/>
      <c r="J145" s="15"/>
      <c r="K145" s="20"/>
      <c r="L145" s="20"/>
      <c r="M145" s="15"/>
    </row>
    <row r="146" spans="1:13" ht="21.75">
      <c r="A146" s="10"/>
      <c r="B146" s="10"/>
      <c r="C146" s="10"/>
      <c r="D146" s="10"/>
      <c r="E146" s="10"/>
      <c r="F146" s="10"/>
      <c r="G146" s="10"/>
      <c r="H146" s="10"/>
      <c r="I146" s="22"/>
      <c r="J146" s="10"/>
      <c r="K146" s="37"/>
      <c r="L146" s="37"/>
      <c r="M146" s="10"/>
    </row>
    <row r="147" spans="1:13" ht="21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39" t="s">
        <v>176</v>
      </c>
      <c r="L147" s="39">
        <f>SUM(L138:L146)</f>
        <v>2598114.42</v>
      </c>
      <c r="M147" s="10"/>
    </row>
    <row r="149" ht="21.75">
      <c r="F149" s="24" t="s">
        <v>24</v>
      </c>
    </row>
    <row r="150" ht="21.75">
      <c r="F150" s="24" t="s">
        <v>25</v>
      </c>
    </row>
    <row r="151" ht="21.75">
      <c r="F151" s="24" t="s">
        <v>25</v>
      </c>
    </row>
    <row r="152" ht="21.75">
      <c r="F152" s="24" t="s">
        <v>25</v>
      </c>
    </row>
    <row r="153" ht="21.75">
      <c r="F153" s="24" t="s">
        <v>25</v>
      </c>
    </row>
    <row r="154" ht="21.75">
      <c r="M154" s="7" t="s">
        <v>183</v>
      </c>
    </row>
    <row r="155" spans="1:13" ht="21.75">
      <c r="A155" s="91" t="s">
        <v>170</v>
      </c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1:13" ht="21.75">
      <c r="A156" s="91" t="s">
        <v>87</v>
      </c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1:13" ht="21.75">
      <c r="A157" s="9"/>
      <c r="B157" s="9"/>
      <c r="C157" s="9"/>
      <c r="D157" s="9"/>
      <c r="E157" s="9"/>
      <c r="F157" s="9"/>
      <c r="G157" s="9"/>
      <c r="H157" s="92" t="s">
        <v>12</v>
      </c>
      <c r="I157" s="92"/>
      <c r="J157" s="92"/>
      <c r="K157" s="9"/>
      <c r="L157" s="9"/>
      <c r="M157" s="9"/>
    </row>
    <row r="158" spans="1:13" ht="21.75">
      <c r="A158" s="11" t="s">
        <v>0</v>
      </c>
      <c r="B158" s="11" t="s">
        <v>1</v>
      </c>
      <c r="C158" s="11" t="s">
        <v>3</v>
      </c>
      <c r="D158" s="11" t="s">
        <v>5</v>
      </c>
      <c r="E158" s="11" t="s">
        <v>6</v>
      </c>
      <c r="F158" s="11" t="s">
        <v>8</v>
      </c>
      <c r="G158" s="11" t="s">
        <v>10</v>
      </c>
      <c r="H158" s="11" t="s">
        <v>19</v>
      </c>
      <c r="I158" s="89" t="s">
        <v>13</v>
      </c>
      <c r="J158" s="90"/>
      <c r="K158" s="11" t="s">
        <v>14</v>
      </c>
      <c r="L158" s="11" t="s">
        <v>15</v>
      </c>
      <c r="M158" s="11" t="s">
        <v>16</v>
      </c>
    </row>
    <row r="159" spans="1:13" ht="21.75">
      <c r="A159" s="14"/>
      <c r="B159" s="14" t="s">
        <v>2</v>
      </c>
      <c r="C159" s="14" t="s">
        <v>4</v>
      </c>
      <c r="D159" s="14"/>
      <c r="E159" s="14" t="s">
        <v>7</v>
      </c>
      <c r="F159" s="14" t="s">
        <v>9</v>
      </c>
      <c r="G159" s="14" t="s">
        <v>11</v>
      </c>
      <c r="H159" s="14" t="s">
        <v>18</v>
      </c>
      <c r="I159" s="14" t="s">
        <v>12</v>
      </c>
      <c r="J159" s="14" t="s">
        <v>171</v>
      </c>
      <c r="K159" s="14"/>
      <c r="L159" s="14"/>
      <c r="M159" s="14" t="s">
        <v>17</v>
      </c>
    </row>
    <row r="160" spans="1:13" ht="21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27" t="s">
        <v>177</v>
      </c>
      <c r="L160" s="28">
        <f>L147</f>
        <v>2598114.42</v>
      </c>
      <c r="M160" s="14"/>
    </row>
    <row r="161" spans="1:13" ht="21.75">
      <c r="A161" s="15">
        <v>31</v>
      </c>
      <c r="B161" s="15" t="s">
        <v>45</v>
      </c>
      <c r="C161" s="5" t="s">
        <v>155</v>
      </c>
      <c r="D161" s="17" t="s">
        <v>88</v>
      </c>
      <c r="E161" s="15" t="s">
        <v>116</v>
      </c>
      <c r="F161" s="15" t="s">
        <v>32</v>
      </c>
      <c r="G161" s="15">
        <v>3</v>
      </c>
      <c r="H161" s="15" t="s">
        <v>91</v>
      </c>
      <c r="I161" s="15">
        <v>2</v>
      </c>
      <c r="J161" s="15" t="s">
        <v>173</v>
      </c>
      <c r="K161" s="20">
        <v>8500</v>
      </c>
      <c r="L161" s="20">
        <f>K161*2</f>
        <v>17000</v>
      </c>
      <c r="M161" s="15" t="s">
        <v>216</v>
      </c>
    </row>
    <row r="162" spans="1:13" ht="43.5">
      <c r="A162" s="15">
        <v>32</v>
      </c>
      <c r="B162" s="15" t="s">
        <v>89</v>
      </c>
      <c r="C162" s="16" t="s">
        <v>169</v>
      </c>
      <c r="D162" s="17" t="s">
        <v>120</v>
      </c>
      <c r="E162" s="15" t="s">
        <v>116</v>
      </c>
      <c r="F162" s="15" t="s">
        <v>41</v>
      </c>
      <c r="G162" s="15">
        <v>4</v>
      </c>
      <c r="H162" s="15" t="s">
        <v>23</v>
      </c>
      <c r="I162" s="15">
        <v>1</v>
      </c>
      <c r="J162" s="15" t="s">
        <v>173</v>
      </c>
      <c r="K162" s="20">
        <v>32000</v>
      </c>
      <c r="L162" s="20">
        <v>32000</v>
      </c>
      <c r="M162" s="15" t="s">
        <v>204</v>
      </c>
    </row>
    <row r="163" spans="1:13" ht="43.5">
      <c r="A163" s="15">
        <v>33</v>
      </c>
      <c r="B163" s="40" t="s">
        <v>39</v>
      </c>
      <c r="C163" s="16" t="s">
        <v>156</v>
      </c>
      <c r="D163" s="17" t="s">
        <v>121</v>
      </c>
      <c r="E163" s="15" t="s">
        <v>116</v>
      </c>
      <c r="F163" s="15" t="s">
        <v>41</v>
      </c>
      <c r="G163" s="15">
        <v>4</v>
      </c>
      <c r="H163" s="15" t="s">
        <v>23</v>
      </c>
      <c r="I163" s="15">
        <v>1</v>
      </c>
      <c r="J163" s="15" t="s">
        <v>173</v>
      </c>
      <c r="K163" s="20">
        <v>20000</v>
      </c>
      <c r="L163" s="20">
        <v>20000</v>
      </c>
      <c r="M163" s="15" t="s">
        <v>204</v>
      </c>
    </row>
    <row r="164" spans="1:13" ht="43.5">
      <c r="A164" s="15">
        <v>34</v>
      </c>
      <c r="B164" s="29" t="s">
        <v>39</v>
      </c>
      <c r="C164" s="16" t="s">
        <v>157</v>
      </c>
      <c r="D164" s="17" t="s">
        <v>122</v>
      </c>
      <c r="E164" s="15" t="s">
        <v>116</v>
      </c>
      <c r="F164" s="15" t="s">
        <v>41</v>
      </c>
      <c r="G164" s="15">
        <v>4</v>
      </c>
      <c r="H164" s="15" t="s">
        <v>23</v>
      </c>
      <c r="I164" s="15">
        <v>1</v>
      </c>
      <c r="J164" s="15" t="s">
        <v>173</v>
      </c>
      <c r="K164" s="20">
        <v>29500</v>
      </c>
      <c r="L164" s="20">
        <v>29500</v>
      </c>
      <c r="M164" s="15" t="s">
        <v>204</v>
      </c>
    </row>
    <row r="165" spans="1:13" ht="43.5">
      <c r="A165" s="15">
        <v>35</v>
      </c>
      <c r="B165" s="15" t="s">
        <v>39</v>
      </c>
      <c r="C165" s="16" t="s">
        <v>158</v>
      </c>
      <c r="D165" s="17" t="s">
        <v>117</v>
      </c>
      <c r="E165" s="15" t="s">
        <v>65</v>
      </c>
      <c r="F165" s="15" t="s">
        <v>41</v>
      </c>
      <c r="G165" s="15">
        <v>4</v>
      </c>
      <c r="H165" s="15" t="s">
        <v>23</v>
      </c>
      <c r="I165" s="15">
        <v>1</v>
      </c>
      <c r="J165" s="15" t="s">
        <v>173</v>
      </c>
      <c r="K165" s="20">
        <v>25000</v>
      </c>
      <c r="L165" s="20">
        <v>25000</v>
      </c>
      <c r="M165" s="15" t="s">
        <v>217</v>
      </c>
    </row>
    <row r="166" spans="1:13" ht="43.5">
      <c r="A166" s="15">
        <v>36</v>
      </c>
      <c r="B166" s="15" t="s">
        <v>90</v>
      </c>
      <c r="C166" s="16" t="s">
        <v>159</v>
      </c>
      <c r="D166" s="17" t="s">
        <v>117</v>
      </c>
      <c r="E166" s="15" t="s">
        <v>116</v>
      </c>
      <c r="F166" s="15" t="s">
        <v>66</v>
      </c>
      <c r="G166" s="15">
        <v>4</v>
      </c>
      <c r="H166" s="15" t="s">
        <v>23</v>
      </c>
      <c r="I166" s="15">
        <v>1</v>
      </c>
      <c r="J166" s="15" t="s">
        <v>173</v>
      </c>
      <c r="K166" s="20">
        <v>38790</v>
      </c>
      <c r="L166" s="20">
        <v>38790</v>
      </c>
      <c r="M166" s="15" t="s">
        <v>217</v>
      </c>
    </row>
    <row r="167" spans="1:13" ht="43.5">
      <c r="A167" s="15">
        <v>37</v>
      </c>
      <c r="B167" s="15" t="s">
        <v>90</v>
      </c>
      <c r="C167" s="16" t="s">
        <v>160</v>
      </c>
      <c r="D167" s="17" t="s">
        <v>123</v>
      </c>
      <c r="E167" s="15" t="s">
        <v>116</v>
      </c>
      <c r="F167" s="15" t="s">
        <v>66</v>
      </c>
      <c r="G167" s="15">
        <v>4</v>
      </c>
      <c r="H167" s="15" t="s">
        <v>23</v>
      </c>
      <c r="I167" s="15">
        <v>1</v>
      </c>
      <c r="J167" s="15" t="s">
        <v>173</v>
      </c>
      <c r="K167" s="20">
        <v>31500</v>
      </c>
      <c r="L167" s="20">
        <v>31500</v>
      </c>
      <c r="M167" s="15" t="s">
        <v>204</v>
      </c>
    </row>
    <row r="168" spans="1:13" ht="21.75">
      <c r="A168" s="22"/>
      <c r="B168" s="22"/>
      <c r="C168" s="22"/>
      <c r="D168" s="22"/>
      <c r="E168" s="22"/>
      <c r="F168" s="22"/>
      <c r="G168" s="22"/>
      <c r="H168" s="22"/>
      <c r="I168" s="10"/>
      <c r="J168" s="22"/>
      <c r="K168" s="39" t="s">
        <v>176</v>
      </c>
      <c r="L168" s="39">
        <f>SUM(L160:L167)</f>
        <v>2791904.42</v>
      </c>
      <c r="M168" s="10"/>
    </row>
    <row r="169" ht="21.75">
      <c r="F169" s="24" t="s">
        <v>24</v>
      </c>
    </row>
    <row r="170" ht="21.75">
      <c r="F170" s="24" t="s">
        <v>25</v>
      </c>
    </row>
    <row r="171" ht="21.75">
      <c r="F171" s="24" t="s">
        <v>25</v>
      </c>
    </row>
    <row r="172" ht="21.75">
      <c r="F172" s="24" t="s">
        <v>25</v>
      </c>
    </row>
    <row r="173" ht="21.75">
      <c r="F173" s="24" t="s">
        <v>25</v>
      </c>
    </row>
    <row r="174" ht="21.75">
      <c r="M174" s="7" t="s">
        <v>184</v>
      </c>
    </row>
    <row r="175" spans="1:13" ht="21.75">
      <c r="A175" s="91" t="s">
        <v>170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</row>
    <row r="176" spans="1:13" ht="21.75">
      <c r="A176" s="91" t="s">
        <v>100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</row>
    <row r="177" spans="1:13" ht="21.75">
      <c r="A177" s="9"/>
      <c r="B177" s="9"/>
      <c r="C177" s="9"/>
      <c r="D177" s="9"/>
      <c r="E177" s="9"/>
      <c r="F177" s="9"/>
      <c r="G177" s="9"/>
      <c r="H177" s="92" t="s">
        <v>12</v>
      </c>
      <c r="I177" s="92"/>
      <c r="J177" s="92"/>
      <c r="K177" s="9"/>
      <c r="L177" s="9"/>
      <c r="M177" s="9"/>
    </row>
    <row r="178" spans="1:13" ht="21.75">
      <c r="A178" s="11" t="s">
        <v>0</v>
      </c>
      <c r="B178" s="11" t="s">
        <v>1</v>
      </c>
      <c r="C178" s="11" t="s">
        <v>3</v>
      </c>
      <c r="D178" s="11" t="s">
        <v>5</v>
      </c>
      <c r="E178" s="11" t="s">
        <v>6</v>
      </c>
      <c r="F178" s="11" t="s">
        <v>8</v>
      </c>
      <c r="G178" s="11" t="s">
        <v>10</v>
      </c>
      <c r="H178" s="11" t="s">
        <v>19</v>
      </c>
      <c r="I178" s="89" t="s">
        <v>13</v>
      </c>
      <c r="J178" s="90"/>
      <c r="K178" s="11" t="s">
        <v>14</v>
      </c>
      <c r="L178" s="11" t="s">
        <v>15</v>
      </c>
      <c r="M178" s="11" t="s">
        <v>16</v>
      </c>
    </row>
    <row r="179" spans="1:13" ht="21.75">
      <c r="A179" s="14"/>
      <c r="B179" s="14" t="s">
        <v>2</v>
      </c>
      <c r="C179" s="14" t="s">
        <v>4</v>
      </c>
      <c r="D179" s="14"/>
      <c r="E179" s="14" t="s">
        <v>7</v>
      </c>
      <c r="F179" s="14" t="s">
        <v>9</v>
      </c>
      <c r="G179" s="14" t="s">
        <v>11</v>
      </c>
      <c r="H179" s="14" t="s">
        <v>18</v>
      </c>
      <c r="I179" s="14" t="s">
        <v>12</v>
      </c>
      <c r="J179" s="14" t="s">
        <v>171</v>
      </c>
      <c r="K179" s="14"/>
      <c r="L179" s="14"/>
      <c r="M179" s="14" t="s">
        <v>17</v>
      </c>
    </row>
    <row r="180" spans="1:13" ht="21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27" t="s">
        <v>177</v>
      </c>
      <c r="L180" s="28">
        <f>L168</f>
        <v>2791904.42</v>
      </c>
      <c r="M180" s="14"/>
    </row>
    <row r="181" spans="1:13" ht="43.5">
      <c r="A181" s="15">
        <v>38</v>
      </c>
      <c r="B181" s="15" t="s">
        <v>101</v>
      </c>
      <c r="C181" s="16" t="s">
        <v>161</v>
      </c>
      <c r="D181" s="17" t="s">
        <v>104</v>
      </c>
      <c r="E181" s="15" t="s">
        <v>116</v>
      </c>
      <c r="F181" s="15" t="s">
        <v>66</v>
      </c>
      <c r="G181" s="15">
        <v>1</v>
      </c>
      <c r="H181" s="15" t="s">
        <v>28</v>
      </c>
      <c r="I181" s="15">
        <v>1</v>
      </c>
      <c r="J181" s="15" t="s">
        <v>172</v>
      </c>
      <c r="K181" s="20">
        <v>34500</v>
      </c>
      <c r="L181" s="20">
        <v>34500</v>
      </c>
      <c r="M181" s="15" t="s">
        <v>218</v>
      </c>
    </row>
    <row r="182" spans="1:13" ht="43.5">
      <c r="A182" s="15">
        <v>39</v>
      </c>
      <c r="B182" s="15" t="s">
        <v>102</v>
      </c>
      <c r="C182" s="16" t="s">
        <v>124</v>
      </c>
      <c r="D182" s="17" t="s">
        <v>78</v>
      </c>
      <c r="E182" s="15" t="s">
        <v>116</v>
      </c>
      <c r="F182" s="15" t="s">
        <v>66</v>
      </c>
      <c r="G182" s="15">
        <v>5</v>
      </c>
      <c r="H182" s="15" t="s">
        <v>56</v>
      </c>
      <c r="I182" s="15">
        <v>20</v>
      </c>
      <c r="J182" s="15" t="s">
        <v>174</v>
      </c>
      <c r="K182" s="20">
        <v>590</v>
      </c>
      <c r="L182" s="20">
        <v>11800</v>
      </c>
      <c r="M182" s="15" t="s">
        <v>219</v>
      </c>
    </row>
    <row r="183" spans="1:13" ht="43.5">
      <c r="A183" s="15">
        <v>40</v>
      </c>
      <c r="B183" s="29" t="s">
        <v>102</v>
      </c>
      <c r="C183" s="16" t="s">
        <v>162</v>
      </c>
      <c r="D183" s="17" t="s">
        <v>105</v>
      </c>
      <c r="E183" s="15" t="s">
        <v>116</v>
      </c>
      <c r="F183" s="15" t="s">
        <v>103</v>
      </c>
      <c r="G183" s="15">
        <v>1</v>
      </c>
      <c r="H183" s="15" t="s">
        <v>28</v>
      </c>
      <c r="I183" s="15">
        <v>1</v>
      </c>
      <c r="J183" s="15" t="s">
        <v>172</v>
      </c>
      <c r="K183" s="20">
        <v>109140</v>
      </c>
      <c r="L183" s="20">
        <v>109140</v>
      </c>
      <c r="M183" s="15" t="s">
        <v>220</v>
      </c>
    </row>
    <row r="184" spans="1:13" ht="43.5">
      <c r="A184" s="15">
        <v>41</v>
      </c>
      <c r="B184" s="40" t="s">
        <v>102</v>
      </c>
      <c r="C184" s="16" t="s">
        <v>163</v>
      </c>
      <c r="D184" s="17" t="s">
        <v>106</v>
      </c>
      <c r="E184" s="15" t="s">
        <v>116</v>
      </c>
      <c r="F184" s="15" t="s">
        <v>66</v>
      </c>
      <c r="G184" s="15">
        <v>1</v>
      </c>
      <c r="H184" s="15" t="s">
        <v>28</v>
      </c>
      <c r="I184" s="15">
        <v>1</v>
      </c>
      <c r="J184" s="15" t="s">
        <v>172</v>
      </c>
      <c r="K184" s="20">
        <v>109140</v>
      </c>
      <c r="L184" s="20">
        <v>109140</v>
      </c>
      <c r="M184" s="15" t="s">
        <v>221</v>
      </c>
    </row>
    <row r="185" spans="1:13" ht="21.75">
      <c r="A185" s="15">
        <v>42</v>
      </c>
      <c r="B185" s="40" t="s">
        <v>109</v>
      </c>
      <c r="C185" s="16" t="s">
        <v>164</v>
      </c>
      <c r="D185" s="17" t="s">
        <v>107</v>
      </c>
      <c r="E185" s="15" t="s">
        <v>116</v>
      </c>
      <c r="F185" s="15" t="s">
        <v>108</v>
      </c>
      <c r="G185" s="15">
        <v>1</v>
      </c>
      <c r="H185" s="15" t="s">
        <v>28</v>
      </c>
      <c r="I185" s="15">
        <v>1</v>
      </c>
      <c r="J185" s="15" t="s">
        <v>172</v>
      </c>
      <c r="K185" s="20">
        <v>192500</v>
      </c>
      <c r="L185" s="20">
        <v>192500</v>
      </c>
      <c r="M185" s="15" t="s">
        <v>222</v>
      </c>
    </row>
    <row r="186" spans="1:13" ht="21.75">
      <c r="A186" s="10"/>
      <c r="B186" s="38"/>
      <c r="C186" s="10"/>
      <c r="D186" s="36"/>
      <c r="E186" s="10"/>
      <c r="F186" s="10"/>
      <c r="G186" s="10"/>
      <c r="H186" s="10"/>
      <c r="I186" s="10"/>
      <c r="J186" s="10"/>
      <c r="K186" s="37"/>
      <c r="L186" s="37"/>
      <c r="M186" s="10"/>
    </row>
    <row r="187" spans="1:13" ht="21.75">
      <c r="A187" s="10"/>
      <c r="B187" s="38"/>
      <c r="C187" s="10"/>
      <c r="D187" s="36"/>
      <c r="E187" s="10"/>
      <c r="F187" s="10"/>
      <c r="G187" s="10"/>
      <c r="H187" s="10"/>
      <c r="I187" s="10"/>
      <c r="J187" s="10"/>
      <c r="K187" s="37"/>
      <c r="L187" s="37"/>
      <c r="M187" s="10"/>
    </row>
    <row r="188" spans="1:13" ht="21.75">
      <c r="A188" s="10"/>
      <c r="B188" s="10"/>
      <c r="C188" s="10"/>
      <c r="D188" s="36"/>
      <c r="E188" s="10"/>
      <c r="F188" s="10"/>
      <c r="G188" s="10"/>
      <c r="H188" s="10"/>
      <c r="I188" s="10"/>
      <c r="J188" s="10"/>
      <c r="K188" s="37"/>
      <c r="L188" s="37"/>
      <c r="M188" s="10"/>
    </row>
    <row r="189" spans="1:13" ht="21.75">
      <c r="A189" s="22"/>
      <c r="B189" s="22"/>
      <c r="C189" s="22"/>
      <c r="D189" s="22"/>
      <c r="E189" s="22"/>
      <c r="F189" s="22"/>
      <c r="G189" s="22"/>
      <c r="H189" s="22"/>
      <c r="I189" s="10"/>
      <c r="J189" s="22"/>
      <c r="K189" s="39" t="s">
        <v>176</v>
      </c>
      <c r="L189" s="39">
        <f>SUM(L180:L188)</f>
        <v>3248984.42</v>
      </c>
      <c r="M189" s="10"/>
    </row>
    <row r="191" ht="21.75">
      <c r="F191" s="24" t="s">
        <v>24</v>
      </c>
    </row>
    <row r="192" ht="21.75">
      <c r="F192" s="24" t="s">
        <v>25</v>
      </c>
    </row>
    <row r="193" ht="21.75">
      <c r="F193" s="24" t="s">
        <v>25</v>
      </c>
    </row>
    <row r="194" ht="21.75">
      <c r="F194" s="24" t="s">
        <v>25</v>
      </c>
    </row>
    <row r="195" ht="21.75">
      <c r="F195" s="24" t="s">
        <v>25</v>
      </c>
    </row>
    <row r="196" ht="21.75">
      <c r="M196" s="7" t="s">
        <v>185</v>
      </c>
    </row>
    <row r="197" spans="1:13" ht="21.75">
      <c r="A197" s="91" t="s">
        <v>170</v>
      </c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1:13" ht="21.75">
      <c r="A198" s="91" t="s">
        <v>99</v>
      </c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</row>
    <row r="199" spans="1:13" ht="21.75">
      <c r="A199" s="9"/>
      <c r="B199" s="9"/>
      <c r="C199" s="9"/>
      <c r="D199" s="9"/>
      <c r="E199" s="9"/>
      <c r="F199" s="9"/>
      <c r="G199" s="9"/>
      <c r="H199" s="92" t="s">
        <v>12</v>
      </c>
      <c r="I199" s="92"/>
      <c r="J199" s="92"/>
      <c r="K199" s="9"/>
      <c r="L199" s="9"/>
      <c r="M199" s="9"/>
    </row>
    <row r="200" spans="1:13" ht="21.75">
      <c r="A200" s="11" t="s">
        <v>0</v>
      </c>
      <c r="B200" s="11" t="s">
        <v>1</v>
      </c>
      <c r="C200" s="11" t="s">
        <v>3</v>
      </c>
      <c r="D200" s="11" t="s">
        <v>5</v>
      </c>
      <c r="E200" s="11" t="s">
        <v>6</v>
      </c>
      <c r="F200" s="11" t="s">
        <v>8</v>
      </c>
      <c r="G200" s="11" t="s">
        <v>10</v>
      </c>
      <c r="H200" s="11" t="s">
        <v>19</v>
      </c>
      <c r="I200" s="89" t="s">
        <v>13</v>
      </c>
      <c r="J200" s="90"/>
      <c r="K200" s="11" t="s">
        <v>14</v>
      </c>
      <c r="L200" s="11" t="s">
        <v>15</v>
      </c>
      <c r="M200" s="11" t="s">
        <v>16</v>
      </c>
    </row>
    <row r="201" spans="1:13" ht="21.75">
      <c r="A201" s="14"/>
      <c r="B201" s="14" t="s">
        <v>2</v>
      </c>
      <c r="C201" s="14" t="s">
        <v>4</v>
      </c>
      <c r="D201" s="14"/>
      <c r="E201" s="14" t="s">
        <v>7</v>
      </c>
      <c r="F201" s="14" t="s">
        <v>9</v>
      </c>
      <c r="G201" s="14" t="s">
        <v>11</v>
      </c>
      <c r="H201" s="14" t="s">
        <v>18</v>
      </c>
      <c r="I201" s="14" t="s">
        <v>12</v>
      </c>
      <c r="J201" s="14" t="s">
        <v>171</v>
      </c>
      <c r="K201" s="14"/>
      <c r="L201" s="14"/>
      <c r="M201" s="14" t="s">
        <v>17</v>
      </c>
    </row>
    <row r="202" spans="1:13" ht="21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27" t="s">
        <v>177</v>
      </c>
      <c r="L202" s="28">
        <f>L189</f>
        <v>3248984.42</v>
      </c>
      <c r="M202" s="14"/>
    </row>
    <row r="203" spans="1:13" ht="21.75">
      <c r="A203" s="15">
        <v>43</v>
      </c>
      <c r="B203" s="15" t="s">
        <v>96</v>
      </c>
      <c r="C203" s="16" t="s">
        <v>165</v>
      </c>
      <c r="D203" s="17" t="s">
        <v>97</v>
      </c>
      <c r="E203" s="15" t="s">
        <v>125</v>
      </c>
      <c r="F203" s="15" t="s">
        <v>98</v>
      </c>
      <c r="G203" s="15">
        <v>1</v>
      </c>
      <c r="H203" s="15" t="s">
        <v>23</v>
      </c>
      <c r="I203" s="15">
        <v>1</v>
      </c>
      <c r="J203" s="15" t="s">
        <v>173</v>
      </c>
      <c r="K203" s="20">
        <v>6420</v>
      </c>
      <c r="L203" s="20">
        <v>6420</v>
      </c>
      <c r="M203" s="15" t="s">
        <v>223</v>
      </c>
    </row>
    <row r="204" spans="1:13" ht="21.75">
      <c r="A204" s="10"/>
      <c r="B204" s="10"/>
      <c r="C204" s="10"/>
      <c r="D204" s="36"/>
      <c r="E204" s="10"/>
      <c r="F204" s="10"/>
      <c r="G204" s="10"/>
      <c r="H204" s="10"/>
      <c r="I204" s="10"/>
      <c r="J204" s="10"/>
      <c r="K204" s="37"/>
      <c r="L204" s="37"/>
      <c r="M204" s="10"/>
    </row>
    <row r="205" spans="1:13" ht="21.75">
      <c r="A205" s="10"/>
      <c r="B205" s="38"/>
      <c r="C205" s="10"/>
      <c r="D205" s="36"/>
      <c r="E205" s="10"/>
      <c r="F205" s="10"/>
      <c r="G205" s="10"/>
      <c r="H205" s="10"/>
      <c r="I205" s="10"/>
      <c r="J205" s="10"/>
      <c r="K205" s="37"/>
      <c r="L205" s="37"/>
      <c r="M205" s="10"/>
    </row>
    <row r="206" spans="1:13" ht="21.75">
      <c r="A206" s="10"/>
      <c r="B206" s="41"/>
      <c r="C206" s="10"/>
      <c r="D206" s="36"/>
      <c r="E206" s="10"/>
      <c r="F206" s="10"/>
      <c r="G206" s="10"/>
      <c r="H206" s="10"/>
      <c r="I206" s="10"/>
      <c r="J206" s="10"/>
      <c r="K206" s="37"/>
      <c r="L206" s="37"/>
      <c r="M206" s="10"/>
    </row>
    <row r="207" spans="1:13" ht="21.75">
      <c r="A207" s="10"/>
      <c r="B207" s="41"/>
      <c r="C207" s="10"/>
      <c r="D207" s="36"/>
      <c r="E207" s="10"/>
      <c r="F207" s="10"/>
      <c r="G207" s="10"/>
      <c r="H207" s="10"/>
      <c r="I207" s="10"/>
      <c r="J207" s="10"/>
      <c r="K207" s="37"/>
      <c r="L207" s="37"/>
      <c r="M207" s="10"/>
    </row>
    <row r="208" spans="1:13" ht="21.75">
      <c r="A208" s="10"/>
      <c r="B208" s="38"/>
      <c r="C208" s="10"/>
      <c r="D208" s="36"/>
      <c r="E208" s="10"/>
      <c r="F208" s="10"/>
      <c r="G208" s="10"/>
      <c r="H208" s="10"/>
      <c r="I208" s="10"/>
      <c r="J208" s="10"/>
      <c r="K208" s="37"/>
      <c r="L208" s="37"/>
      <c r="M208" s="10"/>
    </row>
    <row r="209" spans="1:13" ht="21.75">
      <c r="A209" s="10"/>
      <c r="B209" s="38"/>
      <c r="C209" s="10"/>
      <c r="D209" s="36"/>
      <c r="E209" s="10"/>
      <c r="F209" s="10"/>
      <c r="G209" s="10"/>
      <c r="H209" s="10"/>
      <c r="I209" s="10"/>
      <c r="J209" s="10"/>
      <c r="K209" s="37"/>
      <c r="L209" s="37"/>
      <c r="M209" s="10"/>
    </row>
    <row r="210" spans="1:13" ht="21.75">
      <c r="A210" s="10"/>
      <c r="B210" s="38"/>
      <c r="C210" s="10"/>
      <c r="D210" s="36"/>
      <c r="E210" s="10"/>
      <c r="F210" s="10"/>
      <c r="G210" s="10"/>
      <c r="H210" s="10"/>
      <c r="I210" s="10"/>
      <c r="J210" s="10"/>
      <c r="K210" s="37"/>
      <c r="L210" s="37"/>
      <c r="M210" s="10"/>
    </row>
    <row r="211" spans="1:13" ht="21.75">
      <c r="A211" s="10"/>
      <c r="B211" s="38"/>
      <c r="C211" s="10"/>
      <c r="D211" s="36"/>
      <c r="E211" s="10"/>
      <c r="F211" s="10"/>
      <c r="G211" s="10"/>
      <c r="H211" s="10"/>
      <c r="I211" s="10"/>
      <c r="J211" s="10"/>
      <c r="K211" s="37"/>
      <c r="L211" s="37"/>
      <c r="M211" s="10"/>
    </row>
    <row r="212" spans="1:13" ht="21.75">
      <c r="A212" s="10"/>
      <c r="B212" s="38"/>
      <c r="C212" s="10"/>
      <c r="D212" s="36"/>
      <c r="E212" s="10"/>
      <c r="F212" s="10"/>
      <c r="G212" s="10"/>
      <c r="H212" s="10"/>
      <c r="I212" s="10"/>
      <c r="J212" s="10"/>
      <c r="K212" s="37"/>
      <c r="L212" s="37"/>
      <c r="M212" s="10"/>
    </row>
    <row r="213" spans="1:13" ht="21.75">
      <c r="A213" s="10"/>
      <c r="B213" s="10"/>
      <c r="C213" s="10"/>
      <c r="D213" s="36"/>
      <c r="E213" s="10"/>
      <c r="F213" s="10"/>
      <c r="G213" s="10"/>
      <c r="H213" s="10"/>
      <c r="I213" s="10"/>
      <c r="J213" s="10"/>
      <c r="K213" s="37"/>
      <c r="L213" s="37"/>
      <c r="M213" s="10"/>
    </row>
    <row r="214" spans="1:13" ht="21.75">
      <c r="A214" s="10"/>
      <c r="B214" s="10"/>
      <c r="C214" s="10"/>
      <c r="D214" s="36"/>
      <c r="E214" s="10"/>
      <c r="F214" s="10"/>
      <c r="G214" s="10"/>
      <c r="H214" s="10"/>
      <c r="I214" s="10"/>
      <c r="J214" s="10"/>
      <c r="K214" s="37"/>
      <c r="L214" s="37"/>
      <c r="M214" s="10"/>
    </row>
    <row r="215" spans="1:13" ht="21.75">
      <c r="A215" s="22"/>
      <c r="B215" s="22"/>
      <c r="C215" s="22"/>
      <c r="D215" s="22"/>
      <c r="E215" s="22"/>
      <c r="F215" s="22"/>
      <c r="G215" s="22"/>
      <c r="H215" s="22"/>
      <c r="I215" s="10"/>
      <c r="J215" s="42"/>
      <c r="K215" s="39" t="s">
        <v>176</v>
      </c>
      <c r="L215" s="39">
        <f>SUM(L202:L214)</f>
        <v>3255404.42</v>
      </c>
      <c r="M215" s="10"/>
    </row>
    <row r="217" ht="21.75">
      <c r="F217" s="24" t="s">
        <v>24</v>
      </c>
    </row>
    <row r="218" ht="21.75">
      <c r="F218" s="24" t="s">
        <v>25</v>
      </c>
    </row>
    <row r="219" ht="21.75">
      <c r="F219" s="24" t="s">
        <v>25</v>
      </c>
    </row>
    <row r="220" ht="21.75">
      <c r="F220" s="24" t="s">
        <v>25</v>
      </c>
    </row>
    <row r="221" ht="21.75">
      <c r="F221" s="24" t="s">
        <v>25</v>
      </c>
    </row>
    <row r="222" ht="21.75">
      <c r="M222" s="7" t="s">
        <v>186</v>
      </c>
    </row>
    <row r="223" spans="1:13" ht="21.75">
      <c r="A223" s="91" t="s">
        <v>170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</row>
    <row r="224" spans="1:13" ht="21.75">
      <c r="A224" s="91" t="s">
        <v>111</v>
      </c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1:13" ht="21.75">
      <c r="A225" s="9"/>
      <c r="B225" s="9"/>
      <c r="C225" s="9"/>
      <c r="D225" s="9"/>
      <c r="E225" s="9"/>
      <c r="F225" s="9"/>
      <c r="G225" s="9"/>
      <c r="H225" s="92" t="s">
        <v>12</v>
      </c>
      <c r="I225" s="92"/>
      <c r="J225" s="92"/>
      <c r="K225" s="9"/>
      <c r="L225" s="9"/>
      <c r="M225" s="9"/>
    </row>
    <row r="226" spans="1:13" ht="21.75">
      <c r="A226" s="11" t="s">
        <v>0</v>
      </c>
      <c r="B226" s="11" t="s">
        <v>1</v>
      </c>
      <c r="C226" s="11" t="s">
        <v>3</v>
      </c>
      <c r="D226" s="11" t="s">
        <v>5</v>
      </c>
      <c r="E226" s="11" t="s">
        <v>6</v>
      </c>
      <c r="F226" s="11" t="s">
        <v>8</v>
      </c>
      <c r="G226" s="11" t="s">
        <v>10</v>
      </c>
      <c r="H226" s="11" t="s">
        <v>19</v>
      </c>
      <c r="I226" s="89" t="s">
        <v>13</v>
      </c>
      <c r="J226" s="90"/>
      <c r="K226" s="11" t="s">
        <v>14</v>
      </c>
      <c r="L226" s="11" t="s">
        <v>15</v>
      </c>
      <c r="M226" s="11" t="s">
        <v>16</v>
      </c>
    </row>
    <row r="227" spans="1:13" ht="21.75">
      <c r="A227" s="14"/>
      <c r="B227" s="14" t="s">
        <v>2</v>
      </c>
      <c r="C227" s="14" t="s">
        <v>4</v>
      </c>
      <c r="D227" s="14"/>
      <c r="E227" s="14" t="s">
        <v>7</v>
      </c>
      <c r="F227" s="14" t="s">
        <v>9</v>
      </c>
      <c r="G227" s="14" t="s">
        <v>11</v>
      </c>
      <c r="H227" s="14" t="s">
        <v>18</v>
      </c>
      <c r="I227" s="14" t="s">
        <v>12</v>
      </c>
      <c r="J227" s="14" t="s">
        <v>171</v>
      </c>
      <c r="K227" s="14"/>
      <c r="L227" s="14"/>
      <c r="M227" s="14" t="s">
        <v>17</v>
      </c>
    </row>
    <row r="228" spans="1:13" ht="21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27" t="s">
        <v>177</v>
      </c>
      <c r="L228" s="28">
        <f>L215</f>
        <v>3255404.42</v>
      </c>
      <c r="M228" s="14"/>
    </row>
    <row r="229" spans="1:13" ht="43.5">
      <c r="A229" s="15">
        <v>44</v>
      </c>
      <c r="B229" s="15" t="s">
        <v>112</v>
      </c>
      <c r="C229" s="16" t="s">
        <v>166</v>
      </c>
      <c r="D229" s="17" t="s">
        <v>113</v>
      </c>
      <c r="E229" s="15" t="s">
        <v>116</v>
      </c>
      <c r="F229" s="15" t="s">
        <v>32</v>
      </c>
      <c r="G229" s="15">
        <v>2</v>
      </c>
      <c r="H229" s="15" t="s">
        <v>114</v>
      </c>
      <c r="I229" s="15">
        <v>2</v>
      </c>
      <c r="J229" s="15" t="s">
        <v>172</v>
      </c>
      <c r="K229" s="20">
        <v>8438</v>
      </c>
      <c r="L229" s="20">
        <f>K229*2</f>
        <v>16876</v>
      </c>
      <c r="M229" s="15" t="s">
        <v>224</v>
      </c>
    </row>
    <row r="230" spans="1:13" ht="21.75">
      <c r="A230" s="10"/>
      <c r="B230" s="10"/>
      <c r="C230" s="10"/>
      <c r="D230" s="36"/>
      <c r="E230" s="10"/>
      <c r="F230" s="10"/>
      <c r="G230" s="10"/>
      <c r="H230" s="10"/>
      <c r="I230" s="10"/>
      <c r="J230" s="10"/>
      <c r="K230" s="37"/>
      <c r="L230" s="37"/>
      <c r="M230" s="10"/>
    </row>
    <row r="231" spans="1:13" ht="21.75">
      <c r="A231" s="10"/>
      <c r="B231" s="38"/>
      <c r="C231" s="10"/>
      <c r="D231" s="36"/>
      <c r="E231" s="10"/>
      <c r="F231" s="10"/>
      <c r="G231" s="10"/>
      <c r="H231" s="10"/>
      <c r="I231" s="10"/>
      <c r="J231" s="10"/>
      <c r="K231" s="37"/>
      <c r="L231" s="37"/>
      <c r="M231" s="10"/>
    </row>
    <row r="232" spans="1:13" ht="21.75">
      <c r="A232" s="10"/>
      <c r="B232" s="41"/>
      <c r="C232" s="10"/>
      <c r="D232" s="36"/>
      <c r="E232" s="10"/>
      <c r="F232" s="10"/>
      <c r="G232" s="10"/>
      <c r="H232" s="10"/>
      <c r="I232" s="10"/>
      <c r="J232" s="10"/>
      <c r="K232" s="37"/>
      <c r="L232" s="37"/>
      <c r="M232" s="10"/>
    </row>
    <row r="233" spans="1:13" ht="21.75">
      <c r="A233" s="10"/>
      <c r="B233" s="41"/>
      <c r="C233" s="10"/>
      <c r="D233" s="36"/>
      <c r="E233" s="10"/>
      <c r="F233" s="10"/>
      <c r="G233" s="10"/>
      <c r="H233" s="10"/>
      <c r="I233" s="10"/>
      <c r="J233" s="10"/>
      <c r="K233" s="37"/>
      <c r="L233" s="37"/>
      <c r="M233" s="10"/>
    </row>
    <row r="234" spans="1:13" ht="21.75">
      <c r="A234" s="10"/>
      <c r="B234" s="38"/>
      <c r="C234" s="10"/>
      <c r="D234" s="36"/>
      <c r="E234" s="10"/>
      <c r="F234" s="10"/>
      <c r="G234" s="10"/>
      <c r="H234" s="10"/>
      <c r="I234" s="10"/>
      <c r="J234" s="10"/>
      <c r="K234" s="37"/>
      <c r="L234" s="37"/>
      <c r="M234" s="10"/>
    </row>
    <row r="235" spans="1:13" ht="21.75">
      <c r="A235" s="10"/>
      <c r="B235" s="38"/>
      <c r="C235" s="10"/>
      <c r="D235" s="36"/>
      <c r="E235" s="10"/>
      <c r="F235" s="10"/>
      <c r="G235" s="10"/>
      <c r="H235" s="10"/>
      <c r="I235" s="10"/>
      <c r="J235" s="10"/>
      <c r="K235" s="37"/>
      <c r="L235" s="37"/>
      <c r="M235" s="10"/>
    </row>
    <row r="236" spans="1:13" ht="21.75">
      <c r="A236" s="10"/>
      <c r="B236" s="38"/>
      <c r="C236" s="10"/>
      <c r="D236" s="36"/>
      <c r="E236" s="10"/>
      <c r="F236" s="10"/>
      <c r="G236" s="10"/>
      <c r="H236" s="10"/>
      <c r="I236" s="10"/>
      <c r="J236" s="10"/>
      <c r="K236" s="37"/>
      <c r="L236" s="37"/>
      <c r="M236" s="10"/>
    </row>
    <row r="237" spans="1:13" ht="21.75">
      <c r="A237" s="10"/>
      <c r="B237" s="38"/>
      <c r="C237" s="10"/>
      <c r="D237" s="36"/>
      <c r="E237" s="10"/>
      <c r="F237" s="10"/>
      <c r="G237" s="10"/>
      <c r="H237" s="10"/>
      <c r="I237" s="10"/>
      <c r="J237" s="10"/>
      <c r="K237" s="37"/>
      <c r="L237" s="37"/>
      <c r="M237" s="10"/>
    </row>
    <row r="238" spans="1:13" ht="21.75">
      <c r="A238" s="10"/>
      <c r="B238" s="10"/>
      <c r="C238" s="10"/>
      <c r="D238" s="36"/>
      <c r="E238" s="10"/>
      <c r="F238" s="10"/>
      <c r="G238" s="10"/>
      <c r="H238" s="10"/>
      <c r="I238" s="10"/>
      <c r="J238" s="10"/>
      <c r="K238" s="37"/>
      <c r="L238" s="37"/>
      <c r="M238" s="10"/>
    </row>
    <row r="239" spans="1:13" ht="21.75">
      <c r="A239" s="22"/>
      <c r="B239" s="22"/>
      <c r="C239" s="22"/>
      <c r="D239" s="22"/>
      <c r="E239" s="22"/>
      <c r="F239" s="22"/>
      <c r="G239" s="22"/>
      <c r="H239" s="22"/>
      <c r="I239" s="10"/>
      <c r="J239" s="22"/>
      <c r="K239" s="2"/>
      <c r="L239" s="2"/>
      <c r="M239" s="10"/>
    </row>
    <row r="240" spans="1:13" ht="23.25" customHeight="1">
      <c r="A240" s="22"/>
      <c r="B240" s="22"/>
      <c r="C240" s="93" t="s">
        <v>190</v>
      </c>
      <c r="D240" s="94"/>
      <c r="E240" s="22"/>
      <c r="F240" s="22"/>
      <c r="G240" s="22"/>
      <c r="H240" s="22"/>
      <c r="I240" s="22"/>
      <c r="J240" s="22"/>
      <c r="K240" s="4" t="s">
        <v>178</v>
      </c>
      <c r="L240" s="4">
        <f>SUM(L228:L239)</f>
        <v>3272280.42</v>
      </c>
      <c r="M240" s="10"/>
    </row>
    <row r="241" ht="21.75">
      <c r="L241" s="43"/>
    </row>
    <row r="242" ht="21.75">
      <c r="F242" s="24" t="s">
        <v>24</v>
      </c>
    </row>
    <row r="243" spans="6:12" ht="21.75">
      <c r="F243" s="24" t="s">
        <v>25</v>
      </c>
      <c r="L243" s="43"/>
    </row>
    <row r="244" ht="21.75">
      <c r="F244" s="24" t="s">
        <v>25</v>
      </c>
    </row>
    <row r="245" ht="21.75">
      <c r="F245" s="24" t="s">
        <v>25</v>
      </c>
    </row>
    <row r="246" ht="21.75">
      <c r="F246" s="24" t="s">
        <v>25</v>
      </c>
    </row>
    <row r="248" ht="21.75">
      <c r="L248" s="43"/>
    </row>
    <row r="251" ht="21.75">
      <c r="D251" s="43"/>
    </row>
  </sheetData>
  <sheetProtection/>
  <mergeCells count="45">
    <mergeCell ref="A27:M27"/>
    <mergeCell ref="H28:J28"/>
    <mergeCell ref="C240:D240"/>
    <mergeCell ref="A89:M89"/>
    <mergeCell ref="A90:M90"/>
    <mergeCell ref="H91:J91"/>
    <mergeCell ref="I158:J158"/>
    <mergeCell ref="I116:J116"/>
    <mergeCell ref="I136:J136"/>
    <mergeCell ref="H115:J115"/>
    <mergeCell ref="H135:J135"/>
    <mergeCell ref="A155:M155"/>
    <mergeCell ref="A156:M156"/>
    <mergeCell ref="I29:J29"/>
    <mergeCell ref="I49:J49"/>
    <mergeCell ref="A66:M66"/>
    <mergeCell ref="A133:M133"/>
    <mergeCell ref="A113:M113"/>
    <mergeCell ref="A114:M114"/>
    <mergeCell ref="A47:M47"/>
    <mergeCell ref="H48:J48"/>
    <mergeCell ref="A67:M67"/>
    <mergeCell ref="H68:J68"/>
    <mergeCell ref="I69:J69"/>
    <mergeCell ref="A134:M134"/>
    <mergeCell ref="I226:J226"/>
    <mergeCell ref="A223:M223"/>
    <mergeCell ref="A224:M224"/>
    <mergeCell ref="H225:J225"/>
    <mergeCell ref="H177:J177"/>
    <mergeCell ref="I92:J92"/>
    <mergeCell ref="H157:J157"/>
    <mergeCell ref="A198:M198"/>
    <mergeCell ref="H199:J199"/>
    <mergeCell ref="A175:M175"/>
    <mergeCell ref="I200:J200"/>
    <mergeCell ref="A197:M197"/>
    <mergeCell ref="A2:M2"/>
    <mergeCell ref="A3:M3"/>
    <mergeCell ref="H4:J4"/>
    <mergeCell ref="A26:M26"/>
    <mergeCell ref="I5:J5"/>
    <mergeCell ref="A176:M176"/>
    <mergeCell ref="I178:J178"/>
    <mergeCell ref="A46:M46"/>
  </mergeCells>
  <printOptions/>
  <pageMargins left="0.21" right="0.18" top="0.27" bottom="0.3" header="0.38" footer="0.39"/>
  <pageSetup horizontalDpi="600" verticalDpi="600" orientation="landscape" paperSize="9" r:id="rId1"/>
  <headerFooter alignWithMargins="0">
    <oddHeader>&amp;Cหน้าที่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85" zoomScaleNormal="85" zoomScalePageLayoutView="0" workbookViewId="0" topLeftCell="A20">
      <selection activeCell="C37" sqref="C37"/>
    </sheetView>
  </sheetViews>
  <sheetFormatPr defaultColWidth="9.140625" defaultRowHeight="23.25"/>
  <cols>
    <col min="1" max="1" width="5.7109375" style="44" customWidth="1"/>
    <col min="2" max="2" width="10.140625" style="45" customWidth="1"/>
    <col min="3" max="3" width="24.28125" style="44" customWidth="1"/>
    <col min="4" max="4" width="30.421875" style="44" customWidth="1"/>
    <col min="5" max="6" width="9.28125" style="44" customWidth="1"/>
    <col min="7" max="7" width="8.140625" style="44" customWidth="1"/>
    <col min="8" max="8" width="8.7109375" style="44" customWidth="1"/>
    <col min="9" max="9" width="7.00390625" style="44" customWidth="1"/>
    <col min="10" max="10" width="9.7109375" style="44" customWidth="1"/>
    <col min="11" max="11" width="12.00390625" style="44" customWidth="1"/>
    <col min="12" max="12" width="16.7109375" style="44" customWidth="1"/>
    <col min="13" max="16384" width="9.140625" style="47" customWidth="1"/>
  </cols>
  <sheetData>
    <row r="1" ht="21.75">
      <c r="L1" s="46" t="s">
        <v>225</v>
      </c>
    </row>
    <row r="2" spans="1:12" ht="21.75">
      <c r="A2" s="95" t="s">
        <v>115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1.75">
      <c r="A3" s="95" t="s">
        <v>228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1.75">
      <c r="A4" s="48"/>
      <c r="B4" s="49"/>
      <c r="C4" s="48"/>
      <c r="D4" s="48"/>
      <c r="E4" s="48"/>
      <c r="F4" s="48"/>
      <c r="G4" s="48"/>
      <c r="H4" s="98" t="s">
        <v>12</v>
      </c>
      <c r="I4" s="99"/>
      <c r="J4" s="48"/>
      <c r="K4" s="48"/>
      <c r="L4" s="48"/>
    </row>
    <row r="5" spans="1:12" ht="21.75">
      <c r="A5" s="52" t="s">
        <v>127</v>
      </c>
      <c r="B5" s="53" t="s">
        <v>1</v>
      </c>
      <c r="C5" s="52" t="s">
        <v>3</v>
      </c>
      <c r="D5" s="52" t="s">
        <v>5</v>
      </c>
      <c r="E5" s="52" t="s">
        <v>6</v>
      </c>
      <c r="F5" s="52" t="s">
        <v>8</v>
      </c>
      <c r="G5" s="52" t="s">
        <v>10</v>
      </c>
      <c r="H5" s="54" t="s">
        <v>19</v>
      </c>
      <c r="I5" s="51" t="s">
        <v>13</v>
      </c>
      <c r="J5" s="55" t="s">
        <v>14</v>
      </c>
      <c r="K5" s="52" t="s">
        <v>15</v>
      </c>
      <c r="L5" s="52" t="s">
        <v>16</v>
      </c>
    </row>
    <row r="6" spans="1:12" ht="21.75">
      <c r="A6" s="56" t="s">
        <v>126</v>
      </c>
      <c r="B6" s="57" t="s">
        <v>2</v>
      </c>
      <c r="C6" s="56" t="s">
        <v>4</v>
      </c>
      <c r="D6" s="56"/>
      <c r="E6" s="56" t="s">
        <v>7</v>
      </c>
      <c r="F6" s="56" t="s">
        <v>9</v>
      </c>
      <c r="G6" s="56" t="s">
        <v>11</v>
      </c>
      <c r="H6" s="58" t="s">
        <v>18</v>
      </c>
      <c r="I6" s="56" t="s">
        <v>12</v>
      </c>
      <c r="J6" s="59"/>
      <c r="K6" s="56"/>
      <c r="L6" s="56" t="s">
        <v>17</v>
      </c>
    </row>
    <row r="7" spans="1:12" ht="22.5" customHeight="1">
      <c r="A7" s="51">
        <v>1</v>
      </c>
      <c r="B7" s="60">
        <v>16090</v>
      </c>
      <c r="C7" s="61" t="s">
        <v>229</v>
      </c>
      <c r="D7" s="62" t="s">
        <v>235</v>
      </c>
      <c r="E7" s="51" t="s">
        <v>233</v>
      </c>
      <c r="F7" s="51">
        <v>11</v>
      </c>
      <c r="G7" s="51" t="s">
        <v>234</v>
      </c>
      <c r="H7" s="51">
        <v>4</v>
      </c>
      <c r="I7" s="52">
        <v>4</v>
      </c>
      <c r="J7" s="63">
        <v>80</v>
      </c>
      <c r="K7" s="63">
        <f>J7*I7</f>
        <v>320</v>
      </c>
      <c r="L7" s="51"/>
    </row>
    <row r="8" spans="1:12" ht="21.75">
      <c r="A8" s="64">
        <v>2</v>
      </c>
      <c r="B8" s="65">
        <v>235641</v>
      </c>
      <c r="C8" s="66" t="s">
        <v>230</v>
      </c>
      <c r="D8" s="67" t="s">
        <v>235</v>
      </c>
      <c r="E8" s="50" t="s">
        <v>233</v>
      </c>
      <c r="F8" s="50">
        <v>10</v>
      </c>
      <c r="G8" s="50" t="s">
        <v>234</v>
      </c>
      <c r="H8" s="50">
        <v>1</v>
      </c>
      <c r="I8" s="50">
        <v>1</v>
      </c>
      <c r="J8" s="68">
        <v>95</v>
      </c>
      <c r="K8" s="63">
        <f aca="true" t="shared" si="0" ref="K8:K17">J8*I8</f>
        <v>95</v>
      </c>
      <c r="L8" s="50"/>
    </row>
    <row r="9" spans="1:12" ht="22.5" customHeight="1">
      <c r="A9" s="58">
        <v>3</v>
      </c>
      <c r="B9" s="57">
        <v>236725</v>
      </c>
      <c r="C9" s="69" t="s">
        <v>231</v>
      </c>
      <c r="D9" s="70" t="s">
        <v>236</v>
      </c>
      <c r="E9" s="56" t="s">
        <v>233</v>
      </c>
      <c r="F9" s="56">
        <v>7</v>
      </c>
      <c r="G9" s="56" t="s">
        <v>234</v>
      </c>
      <c r="H9" s="56">
        <v>2</v>
      </c>
      <c r="I9" s="56">
        <v>2</v>
      </c>
      <c r="J9" s="71">
        <v>200</v>
      </c>
      <c r="K9" s="63">
        <f t="shared" si="0"/>
        <v>400</v>
      </c>
      <c r="L9" s="56"/>
    </row>
    <row r="10" spans="1:12" ht="21.75">
      <c r="A10" s="56">
        <v>4</v>
      </c>
      <c r="B10" s="57">
        <v>237777</v>
      </c>
      <c r="C10" s="69" t="s">
        <v>232</v>
      </c>
      <c r="D10" s="70" t="s">
        <v>237</v>
      </c>
      <c r="E10" s="56" t="s">
        <v>233</v>
      </c>
      <c r="F10" s="56">
        <v>4</v>
      </c>
      <c r="G10" s="56" t="s">
        <v>234</v>
      </c>
      <c r="H10" s="56">
        <v>1</v>
      </c>
      <c r="I10" s="56">
        <v>1</v>
      </c>
      <c r="J10" s="71">
        <v>3399</v>
      </c>
      <c r="K10" s="63">
        <f t="shared" si="0"/>
        <v>3399</v>
      </c>
      <c r="L10" s="56"/>
    </row>
    <row r="11" spans="1:12" ht="21.75">
      <c r="A11" s="58">
        <v>5</v>
      </c>
      <c r="B11" s="65">
        <v>235997</v>
      </c>
      <c r="C11" s="66" t="s">
        <v>238</v>
      </c>
      <c r="D11" s="67" t="s">
        <v>110</v>
      </c>
      <c r="E11" s="56" t="s">
        <v>233</v>
      </c>
      <c r="F11" s="50">
        <v>9</v>
      </c>
      <c r="G11" s="50" t="s">
        <v>234</v>
      </c>
      <c r="H11" s="50">
        <v>1</v>
      </c>
      <c r="I11" s="50">
        <v>1</v>
      </c>
      <c r="J11" s="68">
        <v>145</v>
      </c>
      <c r="K11" s="68">
        <f t="shared" si="0"/>
        <v>145</v>
      </c>
      <c r="L11" s="50"/>
    </row>
    <row r="12" spans="1:12" ht="21.75">
      <c r="A12" s="56">
        <v>6</v>
      </c>
      <c r="B12" s="65">
        <v>235997</v>
      </c>
      <c r="C12" s="66" t="s">
        <v>239</v>
      </c>
      <c r="D12" s="67" t="s">
        <v>240</v>
      </c>
      <c r="E12" s="56" t="s">
        <v>233</v>
      </c>
      <c r="F12" s="50">
        <v>9</v>
      </c>
      <c r="G12" s="50" t="s">
        <v>234</v>
      </c>
      <c r="H12" s="50">
        <v>1</v>
      </c>
      <c r="I12" s="50">
        <v>1</v>
      </c>
      <c r="J12" s="68">
        <v>98</v>
      </c>
      <c r="K12" s="68">
        <f t="shared" si="0"/>
        <v>98</v>
      </c>
      <c r="L12" s="50"/>
    </row>
    <row r="13" spans="1:12" ht="21.75">
      <c r="A13" s="58">
        <v>7</v>
      </c>
      <c r="B13" s="65">
        <v>238702</v>
      </c>
      <c r="C13" s="66"/>
      <c r="D13" s="67" t="s">
        <v>241</v>
      </c>
      <c r="E13" s="56" t="s">
        <v>233</v>
      </c>
      <c r="F13" s="50">
        <v>2</v>
      </c>
      <c r="G13" s="50"/>
      <c r="H13" s="50">
        <v>1</v>
      </c>
      <c r="I13" s="50">
        <v>1</v>
      </c>
      <c r="J13" s="68">
        <v>3500</v>
      </c>
      <c r="K13" s="68">
        <f t="shared" si="0"/>
        <v>3500</v>
      </c>
      <c r="L13" s="50"/>
    </row>
    <row r="14" spans="1:12" ht="21.75">
      <c r="A14" s="56">
        <v>8</v>
      </c>
      <c r="B14" s="65">
        <v>237278</v>
      </c>
      <c r="C14" s="66" t="s">
        <v>242</v>
      </c>
      <c r="D14" s="67" t="s">
        <v>243</v>
      </c>
      <c r="E14" s="56" t="s">
        <v>233</v>
      </c>
      <c r="F14" s="50">
        <v>4</v>
      </c>
      <c r="G14" s="50"/>
      <c r="H14" s="50">
        <v>1</v>
      </c>
      <c r="I14" s="50">
        <v>1</v>
      </c>
      <c r="J14" s="68">
        <v>550</v>
      </c>
      <c r="K14" s="68">
        <f t="shared" si="0"/>
        <v>550</v>
      </c>
      <c r="L14" s="50"/>
    </row>
    <row r="15" spans="1:12" ht="21.75">
      <c r="A15" s="58">
        <v>9</v>
      </c>
      <c r="B15" s="65">
        <v>238334</v>
      </c>
      <c r="C15" s="66"/>
      <c r="D15" s="67" t="s">
        <v>244</v>
      </c>
      <c r="E15" s="56" t="s">
        <v>233</v>
      </c>
      <c r="F15" s="50">
        <v>3</v>
      </c>
      <c r="G15" s="50"/>
      <c r="H15" s="50">
        <v>1</v>
      </c>
      <c r="I15" s="50">
        <v>1</v>
      </c>
      <c r="J15" s="68">
        <v>727</v>
      </c>
      <c r="K15" s="68">
        <f t="shared" si="0"/>
        <v>727</v>
      </c>
      <c r="L15" s="50"/>
    </row>
    <row r="16" spans="1:12" ht="21.75">
      <c r="A16" s="56">
        <v>10</v>
      </c>
      <c r="B16" s="65">
        <v>239281</v>
      </c>
      <c r="C16" s="66"/>
      <c r="D16" s="67" t="s">
        <v>245</v>
      </c>
      <c r="E16" s="56" t="s">
        <v>233</v>
      </c>
      <c r="F16" s="50" t="s">
        <v>246</v>
      </c>
      <c r="G16" s="50"/>
      <c r="H16" s="50">
        <v>2</v>
      </c>
      <c r="I16" s="50">
        <v>1</v>
      </c>
      <c r="J16" s="68">
        <v>250</v>
      </c>
      <c r="K16" s="68">
        <f t="shared" si="0"/>
        <v>250</v>
      </c>
      <c r="L16" s="50"/>
    </row>
    <row r="17" spans="1:12" ht="21.75">
      <c r="A17" s="58">
        <v>11</v>
      </c>
      <c r="B17" s="65">
        <v>235163</v>
      </c>
      <c r="C17" s="66" t="s">
        <v>248</v>
      </c>
      <c r="D17" s="67" t="s">
        <v>247</v>
      </c>
      <c r="E17" s="50" t="s">
        <v>233</v>
      </c>
      <c r="F17" s="50">
        <v>12</v>
      </c>
      <c r="G17" s="50"/>
      <c r="H17" s="50">
        <v>1</v>
      </c>
      <c r="I17" s="51">
        <v>1</v>
      </c>
      <c r="J17" s="68">
        <v>980</v>
      </c>
      <c r="K17" s="68">
        <f t="shared" si="0"/>
        <v>980</v>
      </c>
      <c r="L17" s="50"/>
    </row>
    <row r="18" spans="1:12" ht="21.75">
      <c r="A18" s="72"/>
      <c r="B18" s="73"/>
      <c r="C18" s="72"/>
      <c r="D18" s="72"/>
      <c r="E18" s="72"/>
      <c r="F18" s="72"/>
      <c r="G18" s="72"/>
      <c r="H18" s="72"/>
      <c r="I18" s="50"/>
      <c r="J18" s="39" t="s">
        <v>176</v>
      </c>
      <c r="K18" s="39">
        <f>SUM(K7:K17)</f>
        <v>10464</v>
      </c>
      <c r="L18" s="50"/>
    </row>
    <row r="19" spans="1:12" ht="21.75">
      <c r="A19" s="78"/>
      <c r="B19" s="79"/>
      <c r="C19" s="78"/>
      <c r="D19" s="78"/>
      <c r="E19" s="78"/>
      <c r="F19" s="78"/>
      <c r="G19" s="78"/>
      <c r="H19" s="78"/>
      <c r="I19" s="74"/>
      <c r="J19" s="80"/>
      <c r="K19" s="80"/>
      <c r="L19" s="74"/>
    </row>
    <row r="20" spans="1:12" ht="14.25" customHeight="1">
      <c r="A20" s="74"/>
      <c r="B20" s="75"/>
      <c r="C20" s="74"/>
      <c r="D20" s="74"/>
      <c r="E20" s="74"/>
      <c r="F20" s="74"/>
      <c r="G20" s="74"/>
      <c r="H20" s="74"/>
      <c r="I20" s="74"/>
      <c r="J20" s="76"/>
      <c r="K20" s="76"/>
      <c r="L20" s="74"/>
    </row>
    <row r="21" ht="21.75">
      <c r="G21" s="77" t="s">
        <v>24</v>
      </c>
    </row>
    <row r="22" ht="21.75">
      <c r="G22" s="77" t="s">
        <v>25</v>
      </c>
    </row>
    <row r="23" ht="21.75">
      <c r="G23" s="77" t="s">
        <v>25</v>
      </c>
    </row>
    <row r="24" ht="21.75">
      <c r="G24" s="77" t="s">
        <v>25</v>
      </c>
    </row>
    <row r="25" ht="21.75">
      <c r="G25" s="77" t="s">
        <v>25</v>
      </c>
    </row>
    <row r="26" ht="21.75">
      <c r="G26" s="77" t="s">
        <v>249</v>
      </c>
    </row>
    <row r="27" ht="21.75">
      <c r="L27" s="46" t="s">
        <v>226</v>
      </c>
    </row>
    <row r="28" spans="1:12" ht="21.75">
      <c r="A28" s="95" t="s">
        <v>115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21.75">
      <c r="A29" s="95" t="s">
        <v>228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21.75">
      <c r="A30" s="48"/>
      <c r="B30" s="49"/>
      <c r="C30" s="48"/>
      <c r="D30" s="48"/>
      <c r="E30" s="48"/>
      <c r="F30" s="48"/>
      <c r="G30" s="48"/>
      <c r="H30" s="96" t="s">
        <v>12</v>
      </c>
      <c r="I30" s="97"/>
      <c r="J30" s="48"/>
      <c r="K30" s="48"/>
      <c r="L30" s="48"/>
    </row>
    <row r="31" spans="1:12" ht="21.75">
      <c r="A31" s="82" t="s">
        <v>127</v>
      </c>
      <c r="B31" s="83" t="s">
        <v>1</v>
      </c>
      <c r="C31" s="82" t="s">
        <v>3</v>
      </c>
      <c r="D31" s="82" t="s">
        <v>5</v>
      </c>
      <c r="E31" s="82" t="s">
        <v>6</v>
      </c>
      <c r="F31" s="82" t="s">
        <v>8</v>
      </c>
      <c r="G31" s="82" t="s">
        <v>10</v>
      </c>
      <c r="H31" s="84" t="s">
        <v>19</v>
      </c>
      <c r="I31" s="48" t="s">
        <v>13</v>
      </c>
      <c r="J31" s="85" t="s">
        <v>14</v>
      </c>
      <c r="K31" s="82" t="s">
        <v>15</v>
      </c>
      <c r="L31" s="82" t="s">
        <v>16</v>
      </c>
    </row>
    <row r="32" spans="1:12" ht="21.75">
      <c r="A32" s="27" t="s">
        <v>126</v>
      </c>
      <c r="B32" s="86" t="s">
        <v>2</v>
      </c>
      <c r="C32" s="27" t="s">
        <v>4</v>
      </c>
      <c r="D32" s="27"/>
      <c r="E32" s="27" t="s">
        <v>7</v>
      </c>
      <c r="F32" s="27" t="s">
        <v>9</v>
      </c>
      <c r="G32" s="27" t="s">
        <v>11</v>
      </c>
      <c r="H32" s="87" t="s">
        <v>18</v>
      </c>
      <c r="I32" s="27" t="s">
        <v>12</v>
      </c>
      <c r="J32" s="88"/>
      <c r="K32" s="27"/>
      <c r="L32" s="27" t="s">
        <v>17</v>
      </c>
    </row>
    <row r="33" spans="1:12" ht="21.75">
      <c r="A33" s="51"/>
      <c r="B33" s="60"/>
      <c r="C33" s="61"/>
      <c r="D33" s="62"/>
      <c r="E33" s="51"/>
      <c r="F33" s="51"/>
      <c r="G33" s="51"/>
      <c r="H33" s="51"/>
      <c r="I33" s="52"/>
      <c r="J33" s="81" t="s">
        <v>177</v>
      </c>
      <c r="K33" s="81">
        <f>K18</f>
        <v>10464</v>
      </c>
      <c r="L33" s="51"/>
    </row>
    <row r="34" spans="1:12" ht="21.75">
      <c r="A34" s="64">
        <v>12</v>
      </c>
      <c r="B34" s="65">
        <v>235236</v>
      </c>
      <c r="C34" s="66" t="s">
        <v>277</v>
      </c>
      <c r="D34" s="67" t="s">
        <v>250</v>
      </c>
      <c r="E34" s="50" t="s">
        <v>233</v>
      </c>
      <c r="F34" s="50">
        <v>12</v>
      </c>
      <c r="G34" s="50"/>
      <c r="H34" s="50">
        <v>1</v>
      </c>
      <c r="I34" s="50">
        <v>1</v>
      </c>
      <c r="J34" s="68">
        <v>210</v>
      </c>
      <c r="K34" s="63">
        <f>J34*I34</f>
        <v>210</v>
      </c>
      <c r="L34" s="50"/>
    </row>
    <row r="35" spans="1:12" ht="21.75">
      <c r="A35" s="58">
        <v>13</v>
      </c>
      <c r="B35" s="57">
        <v>235236</v>
      </c>
      <c r="C35" s="69" t="s">
        <v>278</v>
      </c>
      <c r="D35" s="70" t="s">
        <v>251</v>
      </c>
      <c r="E35" s="50" t="s">
        <v>233</v>
      </c>
      <c r="F35" s="56">
        <v>12</v>
      </c>
      <c r="G35" s="56"/>
      <c r="H35" s="56">
        <v>1</v>
      </c>
      <c r="I35" s="56">
        <v>1</v>
      </c>
      <c r="J35" s="71">
        <v>50</v>
      </c>
      <c r="K35" s="63">
        <f aca="true" t="shared" si="1" ref="K35:K44">J35*I35</f>
        <v>50</v>
      </c>
      <c r="L35" s="56"/>
    </row>
    <row r="36" spans="1:12" ht="21.75">
      <c r="A36" s="64">
        <v>14</v>
      </c>
      <c r="B36" s="57">
        <v>235236</v>
      </c>
      <c r="C36" s="69" t="s">
        <v>279</v>
      </c>
      <c r="D36" s="70" t="s">
        <v>252</v>
      </c>
      <c r="E36" s="50" t="s">
        <v>233</v>
      </c>
      <c r="F36" s="56">
        <v>12</v>
      </c>
      <c r="G36" s="56"/>
      <c r="H36" s="56">
        <v>1</v>
      </c>
      <c r="I36" s="56">
        <v>1</v>
      </c>
      <c r="J36" s="71">
        <v>140</v>
      </c>
      <c r="K36" s="63">
        <f t="shared" si="1"/>
        <v>140</v>
      </c>
      <c r="L36" s="56"/>
    </row>
    <row r="37" spans="1:12" ht="21.75">
      <c r="A37" s="58">
        <v>15</v>
      </c>
      <c r="B37" s="65">
        <v>235236</v>
      </c>
      <c r="C37" s="66" t="s">
        <v>269</v>
      </c>
      <c r="D37" s="67" t="s">
        <v>253</v>
      </c>
      <c r="E37" s="50" t="s">
        <v>233</v>
      </c>
      <c r="F37" s="50">
        <v>12</v>
      </c>
      <c r="G37" s="50"/>
      <c r="H37" s="50">
        <v>1</v>
      </c>
      <c r="I37" s="50">
        <v>1</v>
      </c>
      <c r="J37" s="68">
        <v>70</v>
      </c>
      <c r="K37" s="63">
        <f t="shared" si="1"/>
        <v>70</v>
      </c>
      <c r="L37" s="50"/>
    </row>
    <row r="38" spans="1:12" ht="21.75">
      <c r="A38" s="64">
        <v>16</v>
      </c>
      <c r="B38" s="65">
        <v>235236</v>
      </c>
      <c r="C38" s="66" t="s">
        <v>270</v>
      </c>
      <c r="D38" s="67" t="s">
        <v>254</v>
      </c>
      <c r="E38" s="50" t="s">
        <v>233</v>
      </c>
      <c r="F38" s="50">
        <v>12</v>
      </c>
      <c r="G38" s="50"/>
      <c r="H38" s="50">
        <v>2</v>
      </c>
      <c r="I38" s="50">
        <v>2</v>
      </c>
      <c r="J38" s="68">
        <v>70</v>
      </c>
      <c r="K38" s="63">
        <f t="shared" si="1"/>
        <v>140</v>
      </c>
      <c r="L38" s="50"/>
    </row>
    <row r="39" spans="1:12" ht="21.75">
      <c r="A39" s="58">
        <v>17</v>
      </c>
      <c r="B39" s="65">
        <v>235370</v>
      </c>
      <c r="C39" s="66" t="s">
        <v>271</v>
      </c>
      <c r="D39" s="67" t="s">
        <v>95</v>
      </c>
      <c r="E39" s="50" t="s">
        <v>233</v>
      </c>
      <c r="F39" s="50">
        <v>12</v>
      </c>
      <c r="G39" s="50"/>
      <c r="H39" s="50">
        <v>1</v>
      </c>
      <c r="I39" s="50">
        <v>1</v>
      </c>
      <c r="J39" s="68">
        <v>165</v>
      </c>
      <c r="K39" s="63">
        <f t="shared" si="1"/>
        <v>165</v>
      </c>
      <c r="L39" s="50"/>
    </row>
    <row r="40" spans="1:12" ht="21.75">
      <c r="A40" s="64">
        <v>18</v>
      </c>
      <c r="B40" s="65">
        <v>236196</v>
      </c>
      <c r="C40" s="66" t="s">
        <v>272</v>
      </c>
      <c r="D40" s="67" t="s">
        <v>255</v>
      </c>
      <c r="E40" s="50" t="s">
        <v>233</v>
      </c>
      <c r="F40" s="50">
        <v>8</v>
      </c>
      <c r="G40" s="50"/>
      <c r="H40" s="50">
        <v>2</v>
      </c>
      <c r="I40" s="50">
        <v>2</v>
      </c>
      <c r="J40" s="68">
        <v>200</v>
      </c>
      <c r="K40" s="63">
        <f t="shared" si="1"/>
        <v>400</v>
      </c>
      <c r="L40" s="50"/>
    </row>
    <row r="41" spans="1:12" ht="21.75">
      <c r="A41" s="58">
        <v>19</v>
      </c>
      <c r="B41" s="65">
        <v>236196</v>
      </c>
      <c r="C41" s="66" t="s">
        <v>273</v>
      </c>
      <c r="D41" s="67" t="s">
        <v>256</v>
      </c>
      <c r="E41" s="50" t="s">
        <v>233</v>
      </c>
      <c r="F41" s="50">
        <v>8</v>
      </c>
      <c r="G41" s="50"/>
      <c r="H41" s="50">
        <v>1</v>
      </c>
      <c r="I41" s="50">
        <v>1</v>
      </c>
      <c r="J41" s="68">
        <v>240</v>
      </c>
      <c r="K41" s="63">
        <f t="shared" si="1"/>
        <v>240</v>
      </c>
      <c r="L41" s="50"/>
    </row>
    <row r="42" spans="1:12" ht="21.75">
      <c r="A42" s="64">
        <v>20</v>
      </c>
      <c r="B42" s="65">
        <v>236515</v>
      </c>
      <c r="C42" s="66" t="s">
        <v>274</v>
      </c>
      <c r="D42" s="67" t="s">
        <v>257</v>
      </c>
      <c r="E42" s="50" t="s">
        <v>233</v>
      </c>
      <c r="F42" s="50">
        <v>7</v>
      </c>
      <c r="G42" s="50"/>
      <c r="H42" s="50">
        <v>1</v>
      </c>
      <c r="I42" s="50">
        <v>1</v>
      </c>
      <c r="J42" s="68">
        <v>530</v>
      </c>
      <c r="K42" s="63">
        <f t="shared" si="1"/>
        <v>530</v>
      </c>
      <c r="L42" s="50"/>
    </row>
    <row r="43" spans="1:12" ht="21.75">
      <c r="A43" s="58">
        <v>21</v>
      </c>
      <c r="B43" s="65">
        <v>236571</v>
      </c>
      <c r="C43" s="66" t="s">
        <v>275</v>
      </c>
      <c r="D43" s="67" t="s">
        <v>258</v>
      </c>
      <c r="E43" s="50" t="s">
        <v>233</v>
      </c>
      <c r="F43" s="50">
        <v>7</v>
      </c>
      <c r="G43" s="50"/>
      <c r="H43" s="50">
        <v>2</v>
      </c>
      <c r="I43" s="51">
        <v>2</v>
      </c>
      <c r="J43" s="68">
        <v>250</v>
      </c>
      <c r="K43" s="63">
        <f t="shared" si="1"/>
        <v>500</v>
      </c>
      <c r="L43" s="50"/>
    </row>
    <row r="44" spans="1:12" ht="21.75">
      <c r="A44" s="64">
        <v>22</v>
      </c>
      <c r="B44" s="65">
        <v>236573</v>
      </c>
      <c r="C44" s="66" t="s">
        <v>276</v>
      </c>
      <c r="D44" s="67" t="s">
        <v>259</v>
      </c>
      <c r="E44" s="50" t="s">
        <v>233</v>
      </c>
      <c r="F44" s="50">
        <v>7</v>
      </c>
      <c r="G44" s="50"/>
      <c r="H44" s="50">
        <v>2</v>
      </c>
      <c r="I44" s="51">
        <v>1</v>
      </c>
      <c r="J44" s="68">
        <v>280</v>
      </c>
      <c r="K44" s="63">
        <f t="shared" si="1"/>
        <v>280</v>
      </c>
      <c r="L44" s="50"/>
    </row>
    <row r="45" spans="1:12" ht="21.75">
      <c r="A45" s="72"/>
      <c r="B45" s="73"/>
      <c r="C45" s="72"/>
      <c r="D45" s="72"/>
      <c r="E45" s="72"/>
      <c r="F45" s="72"/>
      <c r="G45" s="72"/>
      <c r="H45" s="72"/>
      <c r="I45" s="50"/>
      <c r="J45" s="39" t="s">
        <v>176</v>
      </c>
      <c r="K45" s="39">
        <f>SUM(K33:K44)</f>
        <v>13189</v>
      </c>
      <c r="L45" s="50"/>
    </row>
    <row r="46" spans="1:12" ht="21.75">
      <c r="A46" s="74"/>
      <c r="B46" s="75"/>
      <c r="C46" s="74"/>
      <c r="D46" s="74"/>
      <c r="E46" s="74"/>
      <c r="F46" s="74"/>
      <c r="G46" s="74"/>
      <c r="H46" s="74"/>
      <c r="I46" s="74"/>
      <c r="J46" s="76"/>
      <c r="K46" s="76"/>
      <c r="L46" s="74"/>
    </row>
    <row r="47" ht="21.75">
      <c r="G47" s="77" t="s">
        <v>24</v>
      </c>
    </row>
    <row r="48" ht="21.75">
      <c r="G48" s="77" t="s">
        <v>25</v>
      </c>
    </row>
    <row r="49" ht="21.75">
      <c r="G49" s="77" t="s">
        <v>25</v>
      </c>
    </row>
    <row r="50" ht="21.75">
      <c r="G50" s="77" t="s">
        <v>25</v>
      </c>
    </row>
    <row r="51" ht="21.75">
      <c r="G51" s="77" t="s">
        <v>25</v>
      </c>
    </row>
    <row r="52" ht="21.75">
      <c r="G52" s="77" t="s">
        <v>249</v>
      </c>
    </row>
    <row r="53" ht="21.75">
      <c r="L53" s="46" t="s">
        <v>227</v>
      </c>
    </row>
    <row r="54" spans="1:12" ht="21.75">
      <c r="A54" s="95" t="s">
        <v>115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</row>
    <row r="55" spans="1:12" ht="21.75">
      <c r="A55" s="95" t="s">
        <v>228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6" spans="1:12" ht="21.75">
      <c r="A56" s="48"/>
      <c r="B56" s="49"/>
      <c r="C56" s="48"/>
      <c r="D56" s="48"/>
      <c r="E56" s="48"/>
      <c r="F56" s="48"/>
      <c r="G56" s="48"/>
      <c r="H56" s="96" t="s">
        <v>12</v>
      </c>
      <c r="I56" s="97"/>
      <c r="J56" s="48"/>
      <c r="K56" s="48"/>
      <c r="L56" s="48"/>
    </row>
    <row r="57" spans="1:12" ht="21.75">
      <c r="A57" s="82" t="s">
        <v>127</v>
      </c>
      <c r="B57" s="83" t="s">
        <v>1</v>
      </c>
      <c r="C57" s="82" t="s">
        <v>3</v>
      </c>
      <c r="D57" s="82" t="s">
        <v>5</v>
      </c>
      <c r="E57" s="82" t="s">
        <v>6</v>
      </c>
      <c r="F57" s="82" t="s">
        <v>8</v>
      </c>
      <c r="G57" s="82" t="s">
        <v>10</v>
      </c>
      <c r="H57" s="84" t="s">
        <v>19</v>
      </c>
      <c r="I57" s="48" t="s">
        <v>13</v>
      </c>
      <c r="J57" s="85" t="s">
        <v>14</v>
      </c>
      <c r="K57" s="82" t="s">
        <v>15</v>
      </c>
      <c r="L57" s="82" t="s">
        <v>16</v>
      </c>
    </row>
    <row r="58" spans="1:12" ht="21.75">
      <c r="A58" s="27" t="s">
        <v>126</v>
      </c>
      <c r="B58" s="86" t="s">
        <v>2</v>
      </c>
      <c r="C58" s="27" t="s">
        <v>4</v>
      </c>
      <c r="D58" s="27"/>
      <c r="E58" s="27" t="s">
        <v>7</v>
      </c>
      <c r="F58" s="27" t="s">
        <v>9</v>
      </c>
      <c r="G58" s="27" t="s">
        <v>11</v>
      </c>
      <c r="H58" s="87" t="s">
        <v>18</v>
      </c>
      <c r="I58" s="27" t="s">
        <v>12</v>
      </c>
      <c r="J58" s="88"/>
      <c r="K58" s="27"/>
      <c r="L58" s="27" t="s">
        <v>17</v>
      </c>
    </row>
    <row r="59" spans="1:12" ht="21.75">
      <c r="A59" s="51"/>
      <c r="B59" s="60"/>
      <c r="C59" s="61"/>
      <c r="D59" s="62"/>
      <c r="E59" s="51"/>
      <c r="F59" s="51"/>
      <c r="G59" s="51"/>
      <c r="H59" s="51"/>
      <c r="I59" s="52"/>
      <c r="J59" s="81" t="s">
        <v>177</v>
      </c>
      <c r="K59" s="81">
        <f>K45</f>
        <v>13189</v>
      </c>
      <c r="L59" s="51"/>
    </row>
    <row r="60" spans="1:12" ht="21.75">
      <c r="A60" s="64">
        <v>23</v>
      </c>
      <c r="B60" s="65">
        <v>236573</v>
      </c>
      <c r="C60" s="66" t="s">
        <v>268</v>
      </c>
      <c r="D60" s="67" t="s">
        <v>260</v>
      </c>
      <c r="E60" s="50" t="s">
        <v>233</v>
      </c>
      <c r="F60" s="50">
        <v>7</v>
      </c>
      <c r="G60" s="50"/>
      <c r="H60" s="50">
        <v>2</v>
      </c>
      <c r="I60" s="50">
        <v>1</v>
      </c>
      <c r="J60" s="68">
        <v>250</v>
      </c>
      <c r="K60" s="63">
        <f>J60*I60</f>
        <v>250</v>
      </c>
      <c r="L60" s="50"/>
    </row>
    <row r="61" spans="1:12" ht="21.75">
      <c r="A61" s="58">
        <v>24</v>
      </c>
      <c r="B61" s="57">
        <v>236573</v>
      </c>
      <c r="C61" s="69" t="s">
        <v>265</v>
      </c>
      <c r="D61" s="70" t="s">
        <v>261</v>
      </c>
      <c r="E61" s="50" t="s">
        <v>233</v>
      </c>
      <c r="F61" s="56">
        <v>8</v>
      </c>
      <c r="G61" s="56"/>
      <c r="H61" s="56">
        <v>2</v>
      </c>
      <c r="I61" s="56">
        <v>2</v>
      </c>
      <c r="J61" s="71">
        <v>220</v>
      </c>
      <c r="K61" s="63">
        <f>J61*I61</f>
        <v>440</v>
      </c>
      <c r="L61" s="56"/>
    </row>
    <row r="62" spans="1:12" ht="21.75">
      <c r="A62" s="64">
        <v>25</v>
      </c>
      <c r="B62" s="57">
        <v>237672</v>
      </c>
      <c r="C62" s="69" t="s">
        <v>267</v>
      </c>
      <c r="D62" s="70" t="s">
        <v>262</v>
      </c>
      <c r="E62" s="50" t="s">
        <v>233</v>
      </c>
      <c r="F62" s="56">
        <v>6</v>
      </c>
      <c r="G62" s="56"/>
      <c r="H62" s="56">
        <v>1</v>
      </c>
      <c r="I62" s="56">
        <v>1</v>
      </c>
      <c r="J62" s="71">
        <v>900</v>
      </c>
      <c r="K62" s="63">
        <f>J62*I62</f>
        <v>900</v>
      </c>
      <c r="L62" s="56"/>
    </row>
    <row r="63" spans="1:12" ht="21.75">
      <c r="A63" s="58">
        <v>26</v>
      </c>
      <c r="B63" s="65">
        <v>237672</v>
      </c>
      <c r="C63" s="66" t="s">
        <v>266</v>
      </c>
      <c r="D63" s="67" t="s">
        <v>263</v>
      </c>
      <c r="E63" s="50" t="s">
        <v>233</v>
      </c>
      <c r="F63" s="50">
        <v>6</v>
      </c>
      <c r="G63" s="50"/>
      <c r="H63" s="50">
        <v>1</v>
      </c>
      <c r="I63" s="50">
        <v>1</v>
      </c>
      <c r="J63" s="68">
        <v>800</v>
      </c>
      <c r="K63" s="63">
        <f>J63*I63</f>
        <v>800</v>
      </c>
      <c r="L63" s="50"/>
    </row>
    <row r="64" spans="1:12" ht="21.75">
      <c r="A64" s="64">
        <v>27</v>
      </c>
      <c r="B64" s="65">
        <v>237680</v>
      </c>
      <c r="C64" s="66" t="s">
        <v>267</v>
      </c>
      <c r="D64" s="67" t="s">
        <v>264</v>
      </c>
      <c r="E64" s="50" t="s">
        <v>233</v>
      </c>
      <c r="F64" s="50">
        <v>6</v>
      </c>
      <c r="G64" s="50"/>
      <c r="H64" s="50">
        <v>1</v>
      </c>
      <c r="I64" s="50">
        <v>1</v>
      </c>
      <c r="J64" s="68">
        <v>1600</v>
      </c>
      <c r="K64" s="63">
        <f>J64*I64</f>
        <v>1600</v>
      </c>
      <c r="L64" s="50"/>
    </row>
    <row r="65" spans="1:12" ht="21.75">
      <c r="A65" s="58">
        <v>28</v>
      </c>
      <c r="B65" s="65"/>
      <c r="C65" s="66"/>
      <c r="D65" s="67"/>
      <c r="E65" s="56"/>
      <c r="F65" s="50"/>
      <c r="G65" s="50"/>
      <c r="H65" s="50"/>
      <c r="I65" s="50"/>
      <c r="J65" s="68"/>
      <c r="K65" s="68"/>
      <c r="L65" s="50"/>
    </row>
    <row r="66" spans="1:12" ht="21.75">
      <c r="A66" s="64">
        <v>29</v>
      </c>
      <c r="B66" s="65"/>
      <c r="C66" s="66"/>
      <c r="D66" s="67"/>
      <c r="E66" s="56"/>
      <c r="F66" s="50"/>
      <c r="G66" s="50"/>
      <c r="H66" s="50"/>
      <c r="I66" s="50"/>
      <c r="J66" s="68"/>
      <c r="K66" s="68"/>
      <c r="L66" s="50"/>
    </row>
    <row r="67" spans="1:12" ht="21.75">
      <c r="A67" s="58">
        <v>30</v>
      </c>
      <c r="B67" s="65"/>
      <c r="C67" s="66"/>
      <c r="D67" s="67"/>
      <c r="E67" s="56"/>
      <c r="F67" s="50"/>
      <c r="G67" s="50"/>
      <c r="H67" s="50"/>
      <c r="I67" s="50"/>
      <c r="J67" s="68"/>
      <c r="K67" s="68"/>
      <c r="L67" s="50"/>
    </row>
    <row r="68" spans="1:12" ht="21.75">
      <c r="A68" s="64">
        <v>31</v>
      </c>
      <c r="B68" s="65"/>
      <c r="C68" s="66"/>
      <c r="D68" s="67"/>
      <c r="E68" s="56"/>
      <c r="F68" s="50"/>
      <c r="G68" s="50"/>
      <c r="H68" s="50"/>
      <c r="I68" s="50"/>
      <c r="J68" s="68"/>
      <c r="K68" s="68"/>
      <c r="L68" s="50"/>
    </row>
    <row r="69" spans="1:12" ht="21.75">
      <c r="A69" s="58">
        <v>32</v>
      </c>
      <c r="B69" s="65"/>
      <c r="C69" s="66"/>
      <c r="D69" s="67"/>
      <c r="E69" s="50"/>
      <c r="F69" s="50"/>
      <c r="G69" s="50"/>
      <c r="H69" s="50"/>
      <c r="I69" s="51"/>
      <c r="J69" s="68"/>
      <c r="K69" s="68"/>
      <c r="L69" s="50"/>
    </row>
    <row r="70" spans="1:12" ht="21.75">
      <c r="A70" s="64">
        <v>33</v>
      </c>
      <c r="B70" s="65"/>
      <c r="C70" s="66"/>
      <c r="D70" s="67"/>
      <c r="E70" s="50"/>
      <c r="F70" s="50"/>
      <c r="G70" s="50"/>
      <c r="H70" s="50"/>
      <c r="I70" s="51"/>
      <c r="J70" s="68"/>
      <c r="K70" s="68"/>
      <c r="L70" s="50"/>
    </row>
    <row r="71" spans="1:12" ht="21.75">
      <c r="A71" s="72"/>
      <c r="B71" s="73"/>
      <c r="C71" s="72"/>
      <c r="D71" s="72"/>
      <c r="E71" s="72"/>
      <c r="F71" s="72"/>
      <c r="G71" s="72"/>
      <c r="H71" s="72"/>
      <c r="I71" s="50"/>
      <c r="J71" s="39" t="s">
        <v>176</v>
      </c>
      <c r="K71" s="39">
        <f>SUM(K59:K70)</f>
        <v>17179</v>
      </c>
      <c r="L71" s="50"/>
    </row>
    <row r="72" spans="1:12" ht="21.75">
      <c r="A72" s="74"/>
      <c r="B72" s="75"/>
      <c r="C72" s="74"/>
      <c r="D72" s="74"/>
      <c r="E72" s="74"/>
      <c r="F72" s="74"/>
      <c r="G72" s="74"/>
      <c r="H72" s="74"/>
      <c r="I72" s="74"/>
      <c r="J72" s="76"/>
      <c r="K72" s="76"/>
      <c r="L72" s="74"/>
    </row>
    <row r="73" ht="21.75">
      <c r="G73" s="77" t="s">
        <v>24</v>
      </c>
    </row>
    <row r="74" ht="21.75">
      <c r="G74" s="77" t="s">
        <v>25</v>
      </c>
    </row>
    <row r="75" ht="21.75">
      <c r="G75" s="77" t="s">
        <v>25</v>
      </c>
    </row>
    <row r="76" ht="21.75">
      <c r="G76" s="77" t="s">
        <v>25</v>
      </c>
    </row>
    <row r="77" ht="21.75">
      <c r="G77" s="77" t="s">
        <v>25</v>
      </c>
    </row>
    <row r="78" ht="21.75">
      <c r="G78" s="77" t="s">
        <v>249</v>
      </c>
    </row>
  </sheetData>
  <sheetProtection/>
  <mergeCells count="9">
    <mergeCell ref="A2:L2"/>
    <mergeCell ref="A3:L3"/>
    <mergeCell ref="H4:I4"/>
    <mergeCell ref="A28:L28"/>
    <mergeCell ref="A29:L29"/>
    <mergeCell ref="H30:I30"/>
    <mergeCell ref="A54:L54"/>
    <mergeCell ref="A55:L55"/>
    <mergeCell ref="H56:I56"/>
  </mergeCells>
  <printOptions/>
  <pageMargins left="0.2755905511811024" right="0.07874015748031496" top="0.31496062992125984" bottom="0.24" header="0.1968503937007874" footer="0.15748031496062992"/>
  <pageSetup horizontalDpi="600" verticalDpi="600" orientation="landscape" paperSize="9" r:id="rId1"/>
  <headerFooter alignWithMargins="0">
    <oddHeader>&amp;Cหน้าที่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Mr.KKD</cp:lastModifiedBy>
  <cp:lastPrinted>2012-12-19T09:14:53Z</cp:lastPrinted>
  <dcterms:created xsi:type="dcterms:W3CDTF">2006-10-10T09:12:18Z</dcterms:created>
  <dcterms:modified xsi:type="dcterms:W3CDTF">2012-12-20T01:38:20Z</dcterms:modified>
  <cp:category/>
  <cp:version/>
  <cp:contentType/>
  <cp:contentStatus/>
</cp:coreProperties>
</file>